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usepa.sharepoint.com/sites/ocspp_Work/wpc/TSCA Scoping Next 20 HPS Review/Phthalates/DBP/RE Documents/Public Release December 2025/"/>
    </mc:Choice>
  </mc:AlternateContent>
  <xr:revisionPtr revIDLastSave="152" documentId="8_{EF1A9E85-99EB-44AB-82EA-5A2B4D5A8A1B}" xr6:coauthVersionLast="47" xr6:coauthVersionMax="47" xr10:uidLastSave="{BB0570DC-0DEE-4929-9E22-F337D409D40A}"/>
  <bookViews>
    <workbookView xWindow="-24120" yWindow="1140" windowWidth="24240" windowHeight="13020" xr2:uid="{A71ED1AE-DC75-42C8-AA22-711085CF8730}"/>
  </bookViews>
  <sheets>
    <sheet name="Cover Page" sheetId="4" r:id="rId1"/>
    <sheet name="Table of Contents" sheetId="5" r:id="rId2"/>
    <sheet name="Definitions" sheetId="6" r:id="rId3"/>
    <sheet name="Equations" sheetId="7" r:id="rId4"/>
    <sheet name="IIOAC Outputs - Fugitive" sheetId="1" r:id="rId5"/>
    <sheet name="IIOAC Outputs - Stack" sheetId="2" r:id="rId6"/>
    <sheet name="IIOAC Outputs - Max" sheetId="3"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2" i="3" l="1"/>
  <c r="G5" i="3"/>
  <c r="D22" i="3" s="1"/>
  <c r="I22" i="3" s="1"/>
  <c r="E27" i="3" s="1"/>
  <c r="E36" i="3" s="1"/>
  <c r="I5" i="3"/>
  <c r="H5" i="3"/>
  <c r="F5" i="3"/>
  <c r="F11" i="3" s="1"/>
  <c r="E5" i="3"/>
  <c r="E11" i="3" s="1"/>
</calcChain>
</file>

<file path=xl/sharedStrings.xml><?xml version="1.0" encoding="utf-8"?>
<sst xmlns="http://schemas.openxmlformats.org/spreadsheetml/2006/main" count="362" uniqueCount="165">
  <si>
    <t>Environmental Media and General Population Exposure for Dibutyl Phthalate (DBP)</t>
  </si>
  <si>
    <t xml:space="preserve">Supplemental Information File - Ambient Air IIOAC Exposure Results and Risk Calcs for DBP </t>
  </si>
  <si>
    <t>CASRN 84-74-2</t>
  </si>
  <si>
    <t>December 2025</t>
  </si>
  <si>
    <t>Table of Contents</t>
  </si>
  <si>
    <t>Worksheet</t>
  </si>
  <si>
    <t>Description</t>
  </si>
  <si>
    <t>Definitions</t>
  </si>
  <si>
    <t>This tab provides definitions of several terms utilized throughout this worksheet or the assessment documents</t>
  </si>
  <si>
    <t>Equations</t>
  </si>
  <si>
    <t>This tab provides relevant equations for calculating modeled concentration estimates as well as associated risks</t>
  </si>
  <si>
    <t>IIOAC Outputs - Fugitive</t>
  </si>
  <si>
    <t>This tab provides all IIOAC modeled high-end and mean concentrations, at all distances, and modeled deposition rates due to fugitive releases for each exposure scenario modeled</t>
  </si>
  <si>
    <t>IIOAC Outputs - Stack</t>
  </si>
  <si>
    <t>This tab provides all IIOAC modeled high-end and mean concentrations, at all distances, and modeled deposition rates due to stack releases for each exposure scenario modeled</t>
  </si>
  <si>
    <t>IIOAC Outputs - Max</t>
  </si>
  <si>
    <t>This slide provides the maximum modeled concentration and deposition rate across all exposure scenarios modeled along with associated risk estimates</t>
  </si>
  <si>
    <t>Term</t>
  </si>
  <si>
    <t>Definition</t>
  </si>
  <si>
    <t xml:space="preserve">IIOAC: </t>
  </si>
  <si>
    <t>Integrated Indoor/Outdoor Air Calculator Model</t>
  </si>
  <si>
    <r>
      <rPr>
        <sz val="11"/>
        <color theme="1"/>
        <rFont val="Times New Roman"/>
        <family val="1"/>
      </rPr>
      <t>µg/m</t>
    </r>
    <r>
      <rPr>
        <vertAlign val="superscript"/>
        <sz val="11"/>
        <color theme="1"/>
        <rFont val="Times New Roman"/>
        <family val="1"/>
      </rPr>
      <t>3</t>
    </r>
    <r>
      <rPr>
        <sz val="12"/>
        <color theme="1"/>
        <rFont val="Times New Roman"/>
        <family val="1"/>
      </rPr>
      <t xml:space="preserve">: </t>
    </r>
  </si>
  <si>
    <t>Micrograms per cubic meter</t>
  </si>
  <si>
    <t>ppm</t>
  </si>
  <si>
    <t>Parts per million (by volume)</t>
  </si>
  <si>
    <t xml:space="preserve">ADAF: </t>
  </si>
  <si>
    <t xml:space="preserve">Age Dependent Adjustment Factor. This factor is applied to account for increased susceptibility of early life stages to mutagenic carcinogens according to EPA guidance </t>
  </si>
  <si>
    <t>https://www3.epa.gov/airtoxics/childrens_supplement_final.pdf</t>
  </si>
  <si>
    <t xml:space="preserve">Daily Air Concentration (DAC): </t>
  </si>
  <si>
    <t xml:space="preserve">The daily-averaged modeled hourly concentrations for each day of operation within an operating year [IIOAC Output]. </t>
  </si>
  <si>
    <t>Annual Air Concentration (AAC)</t>
  </si>
  <si>
    <t xml:space="preserve">The annual-averaged modeled daily concentrations over an operating year [IIOAC Output]. </t>
  </si>
  <si>
    <t xml:space="preserve">Acute Concentration (AC): </t>
  </si>
  <si>
    <t xml:space="preserve">The daily air concentration adjusted for exposure duration and averaging time. </t>
  </si>
  <si>
    <t xml:space="preserve">Average Daily Concentration (ADC):  </t>
  </si>
  <si>
    <t xml:space="preserve">The mean amount of an agent to which a person is exposed on a daily basis, often averaged over a definitive period of time. For purposes of this document, this is the annual air concentration adjusted for exposure duration, exposure frequency, exposure time, and averaging time associated with the exposure scenario. </t>
  </si>
  <si>
    <t xml:space="preserve">Lifetime Average Daily Concentration (LADC): </t>
  </si>
  <si>
    <t>The average daily concentration adjusted for a receptors expected residency time and lifetime [Calculated from ADC].</t>
  </si>
  <si>
    <t xml:space="preserve">[Statistic] Mean (IIOAC Output): </t>
  </si>
  <si>
    <t>The modeled concentration representing the arithmetic average concentration of the modeled concentration distribution.</t>
  </si>
  <si>
    <t xml:space="preserve">[Statistic] High-End (IIOAC Output): </t>
  </si>
  <si>
    <t>The modeled concentration representing the 95th percentile concentration within the modeled concentration distribution.</t>
  </si>
  <si>
    <t>Fenceline Average:</t>
  </si>
  <si>
    <t>The daily or annual averaged modeled concentration at 100 meters finite distance from the release point.</t>
  </si>
  <si>
    <t>Community Average:</t>
  </si>
  <si>
    <t>The daily or annual averaged modeled concentration between 100 and 1,000 meters area distance from the release point.</t>
  </si>
  <si>
    <t>Outer Boundary Average:</t>
  </si>
  <si>
    <t>The daily or annual averaged modeled concentration at 1,000 meters finite distance from the release point.</t>
  </si>
  <si>
    <t xml:space="preserve">Human Equivalent Concentration (HEC): </t>
  </si>
  <si>
    <t>The human concentration (for inhalation exposure) or dose (for other routes of exposure) of an agent that is believed to induce the same magnitude of toxic effect as the experimental animal species concentration or dose. This adjustment may incorporate toxicokinetic information on the particular agent, if available, or use a default procedure, such as assuming that daily oral doses experienced for a lifetime are proportional to body weight raised to the 0.75 power.</t>
  </si>
  <si>
    <t xml:space="preserve">Inhalation Unit Risk (IUR): </t>
  </si>
  <si>
    <r>
      <t>The upper-bound excess lifetime cancer risk estimated to result from continuous exposure to an agent at a concentration of 1 µg/m</t>
    </r>
    <r>
      <rPr>
        <vertAlign val="superscript"/>
        <sz val="12"/>
        <color theme="1"/>
        <rFont val="Times New Roman"/>
        <family val="1"/>
      </rPr>
      <t>3</t>
    </r>
    <r>
      <rPr>
        <sz val="12"/>
        <color theme="1"/>
        <rFont val="Times New Roman"/>
        <family val="1"/>
      </rPr>
      <t xml:space="preserve"> in air. The interpretation of inhalation unit risk would be as follows: if unit risk = 2 × 10-6 per µg/m</t>
    </r>
    <r>
      <rPr>
        <vertAlign val="superscript"/>
        <sz val="12"/>
        <color theme="1"/>
        <rFont val="Times New Roman"/>
        <family val="1"/>
      </rPr>
      <t>3</t>
    </r>
    <r>
      <rPr>
        <sz val="12"/>
        <color theme="1"/>
        <rFont val="Times New Roman"/>
        <family val="1"/>
      </rPr>
      <t>, 2 excess cancer cases (upper bound estimate) are expected to develop per 1,000,000 people if exposed daily for a lifetime to 1 µg of the chemical per m3 of air.</t>
    </r>
  </si>
  <si>
    <t xml:space="preserve">Benchmark: </t>
  </si>
  <si>
    <r>
      <t>The cancer risk level above which EPA identifies an unreasonable risk. For the purposes of this fenceline analysis, EPA used 1 x 10</t>
    </r>
    <r>
      <rPr>
        <vertAlign val="superscript"/>
        <sz val="12"/>
        <color theme="1"/>
        <rFont val="Times New Roman"/>
        <family val="1"/>
      </rPr>
      <t xml:space="preserve">-6 </t>
    </r>
    <r>
      <rPr>
        <sz val="12"/>
        <color theme="1"/>
        <rFont val="Times New Roman"/>
        <family val="1"/>
      </rPr>
      <t>as the benchmark for cancer risk in fenceline communities.</t>
    </r>
  </si>
  <si>
    <t xml:space="preserve">Margin of Exposure (MOE): </t>
  </si>
  <si>
    <t>The point of departure divided by the actual or projected environmental exposure of interest</t>
  </si>
  <si>
    <t>The sum of uncertainty factors for a given non-cancer POD. EPA interprets the MOE risk estimates in reference to benchmark MOEs. For the purposes of this fenceline analysis, MOE risk estimates were interpreted as a human health risk if the MOE was less than the benchmark MOE.</t>
  </si>
  <si>
    <t xml:space="preserve">Where </t>
  </si>
  <si>
    <t>DAC = Daily Average Air Concentration (µg/m3) [output from IIOAC]</t>
  </si>
  <si>
    <r>
      <t>C</t>
    </r>
    <r>
      <rPr>
        <vertAlign val="subscript"/>
        <sz val="11"/>
        <color theme="1"/>
        <rFont val="Times New Roman"/>
        <family val="1"/>
      </rPr>
      <t>i</t>
    </r>
    <r>
      <rPr>
        <sz val="11"/>
        <color theme="1"/>
        <rFont val="Times New Roman"/>
        <family val="1"/>
      </rPr>
      <t xml:space="preserve"> = Modeled hourly concentration for operating hour i (µg/m</t>
    </r>
    <r>
      <rPr>
        <vertAlign val="superscript"/>
        <sz val="11"/>
        <color theme="1"/>
        <rFont val="Times New Roman"/>
        <family val="1"/>
      </rPr>
      <t>3</t>
    </r>
    <r>
      <rPr>
        <sz val="11"/>
        <color theme="1"/>
        <rFont val="Times New Roman"/>
        <family val="1"/>
      </rPr>
      <t>)</t>
    </r>
  </si>
  <si>
    <t>n = Number of operating hours within a given day (hours)</t>
  </si>
  <si>
    <r>
      <rPr>
        <vertAlign val="superscript"/>
        <sz val="11"/>
        <color theme="1"/>
        <rFont val="Times New Roman"/>
        <family val="1"/>
      </rPr>
      <t>a</t>
    </r>
    <r>
      <rPr>
        <sz val="11"/>
        <color theme="1"/>
        <rFont val="Times New Roman"/>
        <family val="1"/>
      </rPr>
      <t xml:space="preserve"> Operating hours can vary depending on the total number of operating hours in a given day but can never be greater than 24 hours. </t>
    </r>
  </si>
  <si>
    <t xml:space="preserve">If a facility operates for 16 hours during a day then n=16 and the concentrations summed together are C1 through C16. </t>
  </si>
  <si>
    <r>
      <t>AC = (C</t>
    </r>
    <r>
      <rPr>
        <vertAlign val="subscript"/>
        <sz val="11"/>
        <color rgb="FF000000"/>
        <rFont val="Times New Roman"/>
        <family val="1"/>
      </rPr>
      <t>DAC</t>
    </r>
    <r>
      <rPr>
        <sz val="11"/>
        <color rgb="FF000000"/>
        <rFont val="Times New Roman"/>
        <family val="1"/>
      </rPr>
      <t xml:space="preserve"> x ED)/AT</t>
    </r>
    <r>
      <rPr>
        <vertAlign val="subscript"/>
        <sz val="11"/>
        <color rgb="FF000000"/>
        <rFont val="Times New Roman"/>
        <family val="1"/>
      </rPr>
      <t>AC</t>
    </r>
  </si>
  <si>
    <t>Where</t>
  </si>
  <si>
    <t>AC: Acute Concentration (µg/m3)</t>
  </si>
  <si>
    <r>
      <t>C</t>
    </r>
    <r>
      <rPr>
        <vertAlign val="subscript"/>
        <sz val="11"/>
        <color theme="1"/>
        <rFont val="Times New Roman"/>
        <family val="1"/>
      </rPr>
      <t>DAC</t>
    </r>
    <r>
      <rPr>
        <sz val="11"/>
        <color theme="1"/>
        <rFont val="Times New Roman"/>
        <family val="1"/>
      </rPr>
      <t>: Daily Average Concentration (µg/m3)</t>
    </r>
  </si>
  <si>
    <t>ED: Exposure Duration (24 hours)</t>
  </si>
  <si>
    <r>
      <t>AT</t>
    </r>
    <r>
      <rPr>
        <vertAlign val="subscript"/>
        <sz val="11"/>
        <color theme="1"/>
        <rFont val="Times New Roman"/>
        <family val="1"/>
      </rPr>
      <t>AC</t>
    </r>
    <r>
      <rPr>
        <sz val="11"/>
        <color theme="1"/>
        <rFont val="Times New Roman"/>
        <family val="1"/>
      </rPr>
      <t>: Averaging Time (24 hours)</t>
    </r>
  </si>
  <si>
    <t>AAC = Annual Average Air Concentration (µg/m3)</t>
  </si>
  <si>
    <r>
      <t>DAC</t>
    </r>
    <r>
      <rPr>
        <vertAlign val="subscript"/>
        <sz val="11"/>
        <color theme="1"/>
        <rFont val="Times New Roman"/>
        <family val="1"/>
      </rPr>
      <t>i</t>
    </r>
    <r>
      <rPr>
        <sz val="11"/>
        <color theme="1"/>
        <rFont val="Times New Roman"/>
        <family val="1"/>
      </rPr>
      <t xml:space="preserve"> = Calculated daily average concentration for operating day i (µg/m3)</t>
    </r>
  </si>
  <si>
    <t>n = Number of operating days within an operating year (days)</t>
  </si>
  <si>
    <r>
      <rPr>
        <vertAlign val="superscript"/>
        <sz val="11"/>
        <color theme="1"/>
        <rFont val="Times New Roman"/>
        <family val="1"/>
      </rPr>
      <t>a</t>
    </r>
    <r>
      <rPr>
        <sz val="11"/>
        <color theme="1"/>
        <rFont val="Times New Roman"/>
        <family val="1"/>
      </rPr>
      <t xml:space="preserve"> Operating days can vary depending on the total number of days a facilty operates in a given year but can never be greater than 365 days (or 366 days for a leap year). </t>
    </r>
  </si>
  <si>
    <t xml:space="preserve">If a facility operates for 260 days of a given operating year then n=260 and the daily concentrations summed together are C1 through C260. </t>
  </si>
  <si>
    <r>
      <t>ADC=(C</t>
    </r>
    <r>
      <rPr>
        <vertAlign val="subscript"/>
        <sz val="11"/>
        <color theme="1"/>
        <rFont val="Times New Roman"/>
        <family val="1"/>
      </rPr>
      <t>AAC</t>
    </r>
    <r>
      <rPr>
        <sz val="11"/>
        <color theme="1"/>
        <rFont val="Times New Roman"/>
        <family val="1"/>
      </rPr>
      <t xml:space="preserve"> x ET x EF x ED)/AT</t>
    </r>
    <r>
      <rPr>
        <vertAlign val="subscript"/>
        <sz val="11"/>
        <color theme="1"/>
        <rFont val="Times New Roman"/>
        <family val="1"/>
      </rPr>
      <t>ADC</t>
    </r>
  </si>
  <si>
    <t>ADC: Average Daily Concentration (µg/m3)</t>
  </si>
  <si>
    <r>
      <t>C</t>
    </r>
    <r>
      <rPr>
        <vertAlign val="subscript"/>
        <sz val="11"/>
        <color theme="1"/>
        <rFont val="Times New Roman"/>
        <family val="1"/>
      </rPr>
      <t>AAC</t>
    </r>
    <r>
      <rPr>
        <sz val="11"/>
        <color theme="1"/>
        <rFont val="Times New Roman"/>
        <family val="1"/>
      </rPr>
      <t>: Annual average concentration (µg/m3)</t>
    </r>
  </si>
  <si>
    <t>ET: Exposure Time (24 hours/day)</t>
  </si>
  <si>
    <t>EF: Exposure Frequency (365 days/year)</t>
  </si>
  <si>
    <t>ED: Exposure Duration (1 yr)</t>
  </si>
  <si>
    <r>
      <t>AT</t>
    </r>
    <r>
      <rPr>
        <vertAlign val="subscript"/>
        <sz val="11"/>
        <color theme="1"/>
        <rFont val="Times New Roman"/>
        <family val="1"/>
      </rPr>
      <t>ADC</t>
    </r>
    <r>
      <rPr>
        <sz val="11"/>
        <color theme="1"/>
        <rFont val="Times New Roman"/>
        <family val="1"/>
      </rPr>
      <t xml:space="preserve">: Averaging Time = 1 yr x 365 days/year x 24 hrs/day </t>
    </r>
  </si>
  <si>
    <r>
      <t>LADC =  (C</t>
    </r>
    <r>
      <rPr>
        <vertAlign val="subscript"/>
        <sz val="11"/>
        <color theme="1"/>
        <rFont val="Times New Roman"/>
        <family val="1"/>
      </rPr>
      <t>AAC</t>
    </r>
    <r>
      <rPr>
        <sz val="11"/>
        <color theme="1"/>
        <rFont val="Times New Roman"/>
        <family val="1"/>
      </rPr>
      <t xml:space="preserve"> x ET x EF x ED)/AT</t>
    </r>
    <r>
      <rPr>
        <vertAlign val="subscript"/>
        <sz val="11"/>
        <color theme="1"/>
        <rFont val="Times New Roman"/>
        <family val="1"/>
      </rPr>
      <t>LADC</t>
    </r>
  </si>
  <si>
    <t>LADC: Lifetime Average Daily Concentration (µg/m3)</t>
  </si>
  <si>
    <t>ET: Exposure Time (24 hrs/day)</t>
  </si>
  <si>
    <t>ED: Exposure duration (78 yrs resident)</t>
  </si>
  <si>
    <r>
      <t>AT</t>
    </r>
    <r>
      <rPr>
        <vertAlign val="subscript"/>
        <sz val="11"/>
        <color theme="1"/>
        <rFont val="Times New Roman"/>
        <family val="1"/>
      </rPr>
      <t>LADC</t>
    </r>
    <r>
      <rPr>
        <sz val="11"/>
        <color theme="1"/>
        <rFont val="Times New Roman"/>
        <family val="1"/>
      </rPr>
      <t>: Averaging Time (78 yrs x 365 days/year x 24 hrs/day)</t>
    </r>
  </si>
  <si>
    <t>78 = Number of years resident assumed to reside in a single residential location (years) [from Exposure Factors Handbook]</t>
  </si>
  <si>
    <t>78 = Number of years a receptor is assumed to live (years) [from Exposure Factors Handbook]</t>
  </si>
  <si>
    <t xml:space="preserve">Acute Risk = </t>
  </si>
  <si>
    <t>HEC: Human Equivalent Concentration (µg/m3)</t>
  </si>
  <si>
    <t xml:space="preserve">Chronic Risk = </t>
  </si>
  <si>
    <r>
      <t>Cancer Risk</t>
    </r>
    <r>
      <rPr>
        <vertAlign val="subscript"/>
        <sz val="11"/>
        <color theme="1"/>
        <rFont val="Times New Roman"/>
        <family val="1"/>
      </rPr>
      <t>adult</t>
    </r>
    <r>
      <rPr>
        <sz val="11"/>
        <color theme="1"/>
        <rFont val="Times New Roman"/>
        <family val="1"/>
      </rPr>
      <t xml:space="preserve"> = LADC * IUR</t>
    </r>
  </si>
  <si>
    <r>
      <t>Cancer Risk</t>
    </r>
    <r>
      <rPr>
        <vertAlign val="subscript"/>
        <sz val="11"/>
        <color theme="1"/>
        <rFont val="Times New Roman"/>
        <family val="1"/>
      </rPr>
      <t>adult</t>
    </r>
    <r>
      <rPr>
        <sz val="11"/>
        <color theme="1"/>
        <rFont val="Times New Roman"/>
        <family val="1"/>
      </rPr>
      <t>: Estimated excess cancer risk based on exposure to agents during only an adult lifestage</t>
    </r>
  </si>
  <si>
    <t>IUR: Inhalation Unit Risk (per µg/m3)</t>
  </si>
  <si>
    <r>
      <t>Cancer Risk</t>
    </r>
    <r>
      <rPr>
        <vertAlign val="subscript"/>
        <sz val="11"/>
        <color theme="1"/>
        <rFont val="Times New Roman"/>
        <family val="1"/>
      </rPr>
      <t>ADAF</t>
    </r>
    <r>
      <rPr>
        <sz val="11"/>
        <color theme="1"/>
        <rFont val="Times New Roman"/>
        <family val="1"/>
      </rPr>
      <t xml:space="preserve"> = LADC * IUR * Overall ADAF</t>
    </r>
  </si>
  <si>
    <r>
      <t>Cancer Risk</t>
    </r>
    <r>
      <rPr>
        <vertAlign val="subscript"/>
        <sz val="11"/>
        <color theme="1"/>
        <rFont val="Times New Roman"/>
        <family val="1"/>
      </rPr>
      <t>ADAF</t>
    </r>
    <r>
      <rPr>
        <sz val="11"/>
        <color theme="1"/>
        <rFont val="Times New Roman"/>
        <family val="1"/>
      </rPr>
      <t>: Estimated excess cancer risk adjusted for consideration of increased susceptibility of early lifestage to agents with a mutagenic mode of action</t>
    </r>
  </si>
  <si>
    <t>Source Type</t>
  </si>
  <si>
    <t>Emission Scenario</t>
  </si>
  <si>
    <t>Statistic</t>
  </si>
  <si>
    <t>Location</t>
  </si>
  <si>
    <t>Outdoor Air Concentration (µg/m3)</t>
  </si>
  <si>
    <t>Total Annual Particle Deposition (g/m2)</t>
  </si>
  <si>
    <t>Daily</t>
  </si>
  <si>
    <t>Annual</t>
  </si>
  <si>
    <t>Total</t>
  </si>
  <si>
    <t>Wet</t>
  </si>
  <si>
    <t>Dry</t>
  </si>
  <si>
    <t>Fugitive Source</t>
  </si>
  <si>
    <t>DBP-365-Coarse-U</t>
  </si>
  <si>
    <t>High-End</t>
  </si>
  <si>
    <t>Fenceline Avg</t>
  </si>
  <si>
    <t>Outer-boundary Avg</t>
  </si>
  <si>
    <t>Community Avg</t>
  </si>
  <si>
    <t>Mean</t>
  </si>
  <si>
    <t>DBP-250-Coarse-U</t>
  </si>
  <si>
    <t>Max</t>
  </si>
  <si>
    <t>DBP-365-Coarse-R</t>
  </si>
  <si>
    <t>DBP-250-Coarse-R</t>
  </si>
  <si>
    <t>DBP-365-Fine-U</t>
  </si>
  <si>
    <t>DBP-250-Fine-U</t>
  </si>
  <si>
    <t>DBP-365-Fine-R</t>
  </si>
  <si>
    <t>DBP-250-Fine-R</t>
  </si>
  <si>
    <t>Stack</t>
  </si>
  <si>
    <t>DBP-286-Coarse-U</t>
  </si>
  <si>
    <t>DBP-286-Coarse-R</t>
  </si>
  <si>
    <t>DBP-286-Fine-U</t>
  </si>
  <si>
    <t>DBP-286-Fine-R</t>
  </si>
  <si>
    <t>Stat</t>
  </si>
  <si>
    <t>Fug</t>
  </si>
  <si>
    <t>95th Percentile Conc</t>
  </si>
  <si>
    <t>100 m</t>
  </si>
  <si>
    <t>Risk Estimates</t>
  </si>
  <si>
    <t>Benchmark MOE</t>
  </si>
  <si>
    <t>Non-Cancer</t>
  </si>
  <si>
    <t>Acute</t>
  </si>
  <si>
    <t>Chronic</t>
  </si>
  <si>
    <t>Inhalation HEC</t>
  </si>
  <si>
    <t>mg/m3</t>
  </si>
  <si>
    <t>ug/m3</t>
  </si>
  <si>
    <t>No Risk</t>
  </si>
  <si>
    <r>
      <t>Total deposition (mg</t>
    </r>
    <r>
      <rPr>
        <sz val="9.9"/>
        <color theme="1"/>
        <rFont val="Calibri"/>
        <family val="2"/>
      </rPr>
      <t>)</t>
    </r>
    <r>
      <rPr>
        <sz val="11"/>
        <color theme="1"/>
        <rFont val="Calibri"/>
        <family val="2"/>
        <scheme val="minor"/>
      </rPr>
      <t xml:space="preserve">= </t>
    </r>
  </si>
  <si>
    <t>Soil Conc (mg/kg)=</t>
  </si>
  <si>
    <t>Daily dep rate x area of soil x conversion (g to mg)</t>
  </si>
  <si>
    <t>TotDep/(area of soil x Mix depth x density of soil)</t>
  </si>
  <si>
    <t>Days per year</t>
  </si>
  <si>
    <t>area of soil (m2)</t>
  </si>
  <si>
    <t>conversion (g to mg)</t>
  </si>
  <si>
    <t>total deposition (mg/day)</t>
  </si>
  <si>
    <t>Mix depth (m)</t>
  </si>
  <si>
    <t>density (kg/m3)</t>
  </si>
  <si>
    <t>soil conc (mg/kg-day)</t>
  </si>
  <si>
    <t>soil dep (mg/kg-year)</t>
  </si>
  <si>
    <t xml:space="preserve">Acute Dose Rate = </t>
  </si>
  <si>
    <r>
      <t>(C</t>
    </r>
    <r>
      <rPr>
        <vertAlign val="subscript"/>
        <sz val="11"/>
        <color theme="1"/>
        <rFont val="Calibri"/>
        <family val="2"/>
        <scheme val="minor"/>
      </rPr>
      <t>soil</t>
    </r>
    <r>
      <rPr>
        <sz val="11"/>
        <color theme="1"/>
        <rFont val="Calibri"/>
        <family val="2"/>
        <scheme val="minor"/>
      </rPr>
      <t xml:space="preserve"> x CF x IR)/BW x AT</t>
    </r>
    <r>
      <rPr>
        <vertAlign val="subscript"/>
        <sz val="11"/>
        <color theme="1"/>
        <rFont val="Calibri"/>
        <family val="2"/>
        <scheme val="minor"/>
      </rPr>
      <t>EF</t>
    </r>
  </si>
  <si>
    <t>ADR</t>
  </si>
  <si>
    <t>Conversion Factor (CF)</t>
  </si>
  <si>
    <t>kg/mg</t>
  </si>
  <si>
    <t>Ingestion Rate of Soil (IR)</t>
  </si>
  <si>
    <t>mg/day</t>
  </si>
  <si>
    <t>Body Weight (BW)</t>
  </si>
  <si>
    <t xml:space="preserve">kg </t>
  </si>
  <si>
    <t>Averaging Time (AT)</t>
  </si>
  <si>
    <t>day</t>
  </si>
  <si>
    <t>Oral HED</t>
  </si>
  <si>
    <t>mg/kg-day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</si>
</sst>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8" x14ac:knownFonts="1">
    <font>
      <sz val="11"/>
      <color theme="1"/>
      <name val="Calibri"/>
      <family val="2"/>
      <scheme val="minor"/>
    </font>
    <font>
      <b/>
      <sz val="11"/>
      <color theme="1"/>
      <name val="Calibri"/>
      <family val="2"/>
      <scheme val="minor"/>
    </font>
    <font>
      <sz val="11"/>
      <color theme="1"/>
      <name val="Calibri"/>
      <family val="2"/>
      <scheme val="minor"/>
    </font>
    <font>
      <sz val="9.9"/>
      <color theme="1"/>
      <name val="Calibri"/>
      <family val="2"/>
    </font>
    <font>
      <vertAlign val="subscript"/>
      <sz val="11"/>
      <color theme="1"/>
      <name val="Calibri"/>
      <family val="2"/>
      <scheme val="minor"/>
    </font>
    <font>
      <sz val="12"/>
      <color theme="1"/>
      <name val="Times New Roman"/>
      <family val="1"/>
    </font>
    <font>
      <b/>
      <sz val="12"/>
      <color theme="1"/>
      <name val="Times New Roman"/>
      <family val="1"/>
    </font>
    <font>
      <sz val="11"/>
      <color theme="1"/>
      <name val="Times New Roman"/>
      <family val="1"/>
    </font>
    <font>
      <u/>
      <sz val="11"/>
      <color theme="10"/>
      <name val="Calibri"/>
      <family val="2"/>
      <scheme val="minor"/>
    </font>
    <font>
      <u/>
      <sz val="11"/>
      <color theme="10"/>
      <name val="Times New Roman"/>
      <family val="1"/>
    </font>
    <font>
      <b/>
      <sz val="14"/>
      <color theme="1"/>
      <name val="Times New Roman"/>
      <family val="1"/>
    </font>
    <font>
      <vertAlign val="superscript"/>
      <sz val="12"/>
      <color theme="1"/>
      <name val="Times New Roman"/>
      <family val="1"/>
    </font>
    <font>
      <vertAlign val="superscript"/>
      <sz val="11"/>
      <color theme="1"/>
      <name val="Times New Roman"/>
      <family val="1"/>
    </font>
    <font>
      <vertAlign val="subscript"/>
      <sz val="11"/>
      <color theme="1"/>
      <name val="Times New Roman"/>
      <family val="1"/>
    </font>
    <font>
      <sz val="11"/>
      <color rgb="FF000000"/>
      <name val="Times New Roman"/>
      <family val="1"/>
    </font>
    <font>
      <vertAlign val="subscript"/>
      <sz val="11"/>
      <color rgb="FF000000"/>
      <name val="Times New Roman"/>
      <family val="1"/>
    </font>
    <font>
      <b/>
      <sz val="16"/>
      <color theme="1"/>
      <name val="Times New Roman"/>
      <family val="1"/>
    </font>
    <font>
      <b/>
      <i/>
      <sz val="14"/>
      <color theme="1"/>
      <name val="Times New Roman"/>
      <family val="1"/>
    </font>
  </fonts>
  <fills count="8">
    <fill>
      <patternFill patternType="none"/>
    </fill>
    <fill>
      <patternFill patternType="gray125"/>
    </fill>
    <fill>
      <patternFill patternType="solid">
        <fgColor rgb="FF00B05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s>
  <borders count="11">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43" fontId="2" fillId="0" borderId="0" applyFont="0" applyFill="0" applyBorder="0" applyAlignment="0" applyProtection="0"/>
    <xf numFmtId="0" fontId="8" fillId="0" borderId="0" applyNumberFormat="0" applyFill="0" applyBorder="0" applyAlignment="0" applyProtection="0"/>
  </cellStyleXfs>
  <cellXfs count="64">
    <xf numFmtId="0" fontId="0" fillId="0" borderId="0" xfId="0"/>
    <xf numFmtId="0" fontId="0" fillId="0" borderId="0" xfId="0" applyProtection="1"/>
    <xf numFmtId="0" fontId="16" fillId="6" borderId="0" xfId="0" applyFont="1" applyFill="1" applyAlignment="1" applyProtection="1">
      <alignment horizontal="center" vertical="center" wrapText="1"/>
    </xf>
    <xf numFmtId="0" fontId="7" fillId="6" borderId="0" xfId="0" applyFont="1" applyFill="1" applyProtection="1"/>
    <xf numFmtId="0" fontId="7" fillId="0" borderId="0" xfId="0" applyFont="1" applyProtection="1"/>
    <xf numFmtId="0" fontId="14" fillId="0" borderId="0" xfId="0" applyFont="1" applyProtection="1"/>
    <xf numFmtId="0" fontId="7" fillId="2" borderId="0" xfId="0" applyFont="1" applyFill="1" applyProtection="1"/>
    <xf numFmtId="0" fontId="0" fillId="0" borderId="5" xfId="0" applyBorder="1" applyProtection="1"/>
    <xf numFmtId="11" fontId="0" fillId="0" borderId="5" xfId="0" applyNumberFormat="1" applyBorder="1" applyAlignment="1" applyProtection="1">
      <alignment horizontal="center"/>
    </xf>
    <xf numFmtId="0" fontId="1" fillId="0" borderId="5" xfId="0" applyFont="1" applyBorder="1" applyProtection="1"/>
    <xf numFmtId="11" fontId="0" fillId="3" borderId="5" xfId="0" applyNumberFormat="1" applyFill="1" applyBorder="1" applyAlignment="1" applyProtection="1">
      <alignment horizontal="center"/>
    </xf>
    <xf numFmtId="11" fontId="0" fillId="4" borderId="5" xfId="0" applyNumberFormat="1" applyFill="1" applyBorder="1" applyAlignment="1" applyProtection="1">
      <alignment horizontal="center"/>
    </xf>
    <xf numFmtId="0" fontId="0" fillId="2" borderId="0" xfId="0" applyFill="1" applyProtection="1"/>
    <xf numFmtId="0" fontId="16" fillId="6" borderId="0" xfId="0" applyFont="1" applyFill="1" applyAlignment="1" applyProtection="1">
      <alignment horizontal="center" vertical="center" wrapText="1"/>
    </xf>
    <xf numFmtId="49" fontId="17" fillId="0" borderId="0" xfId="0" quotePrefix="1" applyNumberFormat="1" applyFont="1" applyAlignment="1" applyProtection="1">
      <alignment horizontal="center"/>
    </xf>
    <xf numFmtId="0" fontId="0" fillId="0" borderId="5" xfId="0" applyBorder="1" applyAlignment="1" applyProtection="1">
      <alignment horizontal="center" vertical="center"/>
    </xf>
    <xf numFmtId="0" fontId="10" fillId="7" borderId="0" xfId="0" applyFont="1" applyFill="1" applyBorder="1" applyProtection="1"/>
    <xf numFmtId="0" fontId="5" fillId="0" borderId="5" xfId="0" applyFont="1" applyBorder="1" applyProtection="1"/>
    <xf numFmtId="0" fontId="10" fillId="6" borderId="0" xfId="0" applyFont="1" applyFill="1" applyProtection="1"/>
    <xf numFmtId="0" fontId="5" fillId="6" borderId="5" xfId="0" applyFont="1" applyFill="1" applyBorder="1" applyProtection="1"/>
    <xf numFmtId="0" fontId="9" fillId="6" borderId="0" xfId="2" applyFont="1" applyFill="1" applyProtection="1"/>
    <xf numFmtId="0" fontId="5" fillId="6" borderId="0" xfId="0" applyFont="1" applyFill="1" applyProtection="1"/>
    <xf numFmtId="0" fontId="7" fillId="6" borderId="0" xfId="0" applyFont="1" applyFill="1" applyAlignment="1" applyProtection="1">
      <alignment vertical="top" wrapText="1"/>
    </xf>
    <xf numFmtId="0" fontId="9" fillId="6" borderId="5" xfId="2" applyFont="1" applyFill="1" applyBorder="1" applyProtection="1"/>
    <xf numFmtId="0" fontId="9" fillId="6" borderId="5" xfId="2" quotePrefix="1" applyFont="1" applyFill="1" applyBorder="1" applyProtection="1"/>
    <xf numFmtId="0" fontId="5" fillId="0" borderId="5" xfId="0" applyFont="1" applyBorder="1" applyAlignment="1" applyProtection="1">
      <alignment wrapText="1"/>
    </xf>
    <xf numFmtId="0" fontId="9" fillId="0" borderId="5" xfId="2" applyFont="1" applyBorder="1" applyAlignment="1" applyProtection="1">
      <alignment wrapText="1"/>
    </xf>
    <xf numFmtId="0" fontId="5" fillId="0" borderId="5" xfId="0" applyFont="1" applyBorder="1" applyAlignment="1" applyProtection="1">
      <alignment vertical="top"/>
    </xf>
    <xf numFmtId="0" fontId="5" fillId="0" borderId="5" xfId="0" applyFont="1" applyBorder="1" applyAlignment="1" applyProtection="1">
      <alignment vertical="top" wrapText="1"/>
    </xf>
    <xf numFmtId="0" fontId="7" fillId="0" borderId="5" xfId="0" applyFont="1" applyBorder="1" applyProtection="1"/>
    <xf numFmtId="0" fontId="6" fillId="7" borderId="5" xfId="0" applyFont="1" applyFill="1" applyBorder="1" applyProtection="1"/>
    <xf numFmtId="0" fontId="0" fillId="6" borderId="0" xfId="0" applyFill="1" applyProtection="1"/>
    <xf numFmtId="0" fontId="1" fillId="6" borderId="5" xfId="0" applyFont="1" applyFill="1" applyBorder="1" applyProtection="1"/>
    <xf numFmtId="11" fontId="0" fillId="6" borderId="5" xfId="0" applyNumberFormat="1" applyFill="1" applyBorder="1" applyAlignment="1" applyProtection="1">
      <alignment horizontal="center"/>
    </xf>
    <xf numFmtId="0" fontId="1" fillId="7" borderId="1" xfId="0" applyFont="1" applyFill="1" applyBorder="1" applyAlignment="1" applyProtection="1">
      <alignment horizontal="center" vertical="center" wrapText="1"/>
    </xf>
    <xf numFmtId="0" fontId="1" fillId="7" borderId="2" xfId="0" applyFont="1" applyFill="1" applyBorder="1" applyAlignment="1" applyProtection="1">
      <alignment horizontal="center" vertical="center" wrapText="1"/>
    </xf>
    <xf numFmtId="0" fontId="1" fillId="7" borderId="2" xfId="0" applyFont="1" applyFill="1" applyBorder="1" applyAlignment="1" applyProtection="1">
      <alignment horizontal="center" vertical="center"/>
    </xf>
    <xf numFmtId="0" fontId="1" fillId="7" borderId="6" xfId="0" applyFont="1" applyFill="1" applyBorder="1" applyAlignment="1" applyProtection="1">
      <alignment horizontal="center" vertical="center" wrapText="1"/>
    </xf>
    <xf numFmtId="0" fontId="1" fillId="7" borderId="3" xfId="0" applyFont="1" applyFill="1" applyBorder="1" applyAlignment="1" applyProtection="1">
      <alignment horizontal="center" vertical="center" wrapText="1"/>
    </xf>
    <xf numFmtId="0" fontId="1" fillId="7" borderId="4" xfId="0" applyFont="1" applyFill="1" applyBorder="1" applyAlignment="1" applyProtection="1">
      <alignment horizontal="center" vertical="center" wrapText="1"/>
    </xf>
    <xf numFmtId="0" fontId="1" fillId="7" borderId="4" xfId="0" applyFont="1" applyFill="1" applyBorder="1" applyAlignment="1" applyProtection="1">
      <alignment horizontal="center" vertical="center"/>
    </xf>
    <xf numFmtId="0" fontId="1" fillId="7" borderId="4" xfId="0" applyFont="1" applyFill="1" applyBorder="1" applyAlignment="1" applyProtection="1">
      <alignment horizontal="center"/>
    </xf>
    <xf numFmtId="0" fontId="1" fillId="7" borderId="7" xfId="0" applyFont="1" applyFill="1" applyBorder="1" applyAlignment="1" applyProtection="1">
      <alignment horizontal="center"/>
    </xf>
    <xf numFmtId="0" fontId="1" fillId="0" borderId="0" xfId="0" applyFont="1" applyProtection="1"/>
    <xf numFmtId="0" fontId="1" fillId="7" borderId="5" xfId="0" applyFont="1" applyFill="1" applyBorder="1" applyProtection="1"/>
    <xf numFmtId="0" fontId="0" fillId="7" borderId="5" xfId="0" applyFill="1" applyBorder="1" applyProtection="1"/>
    <xf numFmtId="0" fontId="1" fillId="7" borderId="8" xfId="0" applyFont="1" applyFill="1" applyBorder="1" applyAlignment="1" applyProtection="1">
      <alignment horizontal="center" vertical="center"/>
    </xf>
    <xf numFmtId="0" fontId="1" fillId="7" borderId="5" xfId="0" applyFont="1" applyFill="1" applyBorder="1" applyAlignment="1" applyProtection="1">
      <alignment horizontal="center" vertical="center" wrapText="1"/>
    </xf>
    <xf numFmtId="0" fontId="1" fillId="7" borderId="9" xfId="0" applyFont="1" applyFill="1" applyBorder="1" applyAlignment="1" applyProtection="1">
      <alignment horizontal="center" vertical="center"/>
    </xf>
    <xf numFmtId="0" fontId="1" fillId="7" borderId="5" xfId="0" applyFont="1" applyFill="1" applyBorder="1" applyAlignment="1" applyProtection="1">
      <alignment horizontal="center" vertical="center"/>
    </xf>
    <xf numFmtId="0" fontId="0" fillId="5" borderId="5" xfId="0" applyFill="1" applyBorder="1" applyProtection="1"/>
    <xf numFmtId="2" fontId="0" fillId="5" borderId="5" xfId="0" applyNumberFormat="1" applyFill="1" applyBorder="1" applyProtection="1"/>
    <xf numFmtId="2" fontId="0" fillId="0" borderId="5" xfId="0" applyNumberFormat="1" applyBorder="1" applyProtection="1"/>
    <xf numFmtId="11" fontId="0" fillId="0" borderId="5" xfId="0" applyNumberFormat="1" applyBorder="1" applyProtection="1"/>
    <xf numFmtId="1" fontId="0" fillId="0" borderId="5" xfId="0" applyNumberFormat="1" applyBorder="1" applyProtection="1"/>
    <xf numFmtId="0" fontId="1" fillId="0" borderId="5" xfId="0" applyFont="1" applyBorder="1" applyAlignment="1" applyProtection="1">
      <alignment horizontal="center" vertical="center"/>
    </xf>
    <xf numFmtId="0" fontId="1" fillId="0" borderId="5" xfId="0" applyFont="1" applyBorder="1" applyAlignment="1" applyProtection="1">
      <alignment horizontal="center" vertical="center"/>
    </xf>
    <xf numFmtId="164" fontId="0" fillId="0" borderId="5" xfId="1" applyNumberFormat="1" applyFont="1" applyBorder="1" applyProtection="1"/>
    <xf numFmtId="0" fontId="0" fillId="0" borderId="10" xfId="0" applyBorder="1" applyProtection="1"/>
    <xf numFmtId="0" fontId="0" fillId="0" borderId="0" xfId="0" applyBorder="1" applyProtection="1"/>
    <xf numFmtId="0" fontId="1" fillId="0" borderId="0" xfId="0" applyFont="1" applyBorder="1" applyAlignment="1" applyProtection="1">
      <alignment horizontal="center" vertical="center"/>
    </xf>
    <xf numFmtId="0" fontId="1" fillId="7" borderId="5" xfId="0" applyFont="1" applyFill="1" applyBorder="1" applyAlignment="1" applyProtection="1">
      <alignment horizontal="center" vertical="center"/>
    </xf>
    <xf numFmtId="11" fontId="0" fillId="7" borderId="5" xfId="0" applyNumberFormat="1" applyFill="1" applyBorder="1" applyProtection="1"/>
    <xf numFmtId="165" fontId="0" fillId="0" borderId="5" xfId="0" applyNumberFormat="1" applyBorder="1" applyProtection="1"/>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552450</xdr:colOff>
      <xdr:row>1</xdr:row>
      <xdr:rowOff>676275</xdr:rowOff>
    </xdr:from>
    <xdr:to>
      <xdr:col>5</xdr:col>
      <xdr:colOff>695960</xdr:colOff>
      <xdr:row>4</xdr:row>
      <xdr:rowOff>269875</xdr:rowOff>
    </xdr:to>
    <xdr:pic>
      <xdr:nvPicPr>
        <xdr:cNvPr id="2" name="Picture 1">
          <a:extLst>
            <a:ext uri="{FF2B5EF4-FFF2-40B4-BE49-F238E27FC236}">
              <a16:creationId xmlns:a16="http://schemas.microsoft.com/office/drawing/2014/main" id="{57C6152B-AA73-4C91-9BB4-F78167445BFF}"/>
            </a:ext>
          </a:extLst>
        </xdr:cNvPr>
        <xdr:cNvPicPr>
          <a:picLocks noChangeAspect="1"/>
        </xdr:cNvPicPr>
      </xdr:nvPicPr>
      <xdr:blipFill>
        <a:blip xmlns:r="http://schemas.openxmlformats.org/officeDocument/2006/relationships" r:embed="rId1"/>
        <a:stretch>
          <a:fillRect/>
        </a:stretch>
      </xdr:blipFill>
      <xdr:spPr>
        <a:xfrm>
          <a:off x="1162050" y="866775"/>
          <a:ext cx="2581910" cy="233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396875</xdr:colOff>
      <xdr:row>62</xdr:row>
      <xdr:rowOff>15875</xdr:rowOff>
    </xdr:from>
    <xdr:ext cx="65" cy="172227"/>
    <xdr:sp macro="" textlink="">
      <xdr:nvSpPr>
        <xdr:cNvPr id="2" name="TextBox 1">
          <a:extLst>
            <a:ext uri="{FF2B5EF4-FFF2-40B4-BE49-F238E27FC236}">
              <a16:creationId xmlns:a16="http://schemas.microsoft.com/office/drawing/2014/main" id="{B9A89A2D-BAF9-4591-A89A-0329A8D34313}"/>
            </a:ext>
          </a:extLst>
        </xdr:cNvPr>
        <xdr:cNvSpPr txBox="1"/>
      </xdr:nvSpPr>
      <xdr:spPr>
        <a:xfrm>
          <a:off x="396875" y="11433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225424</xdr:colOff>
      <xdr:row>1</xdr:row>
      <xdr:rowOff>53974</xdr:rowOff>
    </xdr:from>
    <xdr:ext cx="1247775" cy="574675"/>
    <mc:AlternateContent xmlns:mc="http://schemas.openxmlformats.org/markup-compatibility/2006" xmlns:a14="http://schemas.microsoft.com/office/drawing/2010/main">
      <mc:Choice Requires="a14">
        <xdr:sp macro="" textlink="">
          <xdr:nvSpPr>
            <xdr:cNvPr id="3" name="TextBox 6">
              <a:extLst>
                <a:ext uri="{FF2B5EF4-FFF2-40B4-BE49-F238E27FC236}">
                  <a16:creationId xmlns:a16="http://schemas.microsoft.com/office/drawing/2014/main" id="{52C73F74-E78A-40DA-AE50-3D8CF6A6FECC}"/>
                </a:ext>
              </a:extLst>
            </xdr:cNvPr>
            <xdr:cNvSpPr txBox="1"/>
          </xdr:nvSpPr>
          <xdr:spPr>
            <a:xfrm>
              <a:off x="225424" y="238124"/>
              <a:ext cx="1247775"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m:rPr>
                        <m:nor/>
                      </m:rPr>
                      <a:rPr lang="en-US" sz="1100" b="0" i="0">
                        <a:latin typeface="Cambria Math" panose="02040503050406030204" pitchFamily="18" charset="0"/>
                      </a:rPr>
                      <m:t>DAC</m:t>
                    </m:r>
                    <m:r>
                      <m:rPr>
                        <m:nor/>
                      </m:rPr>
                      <a:rPr lang="en-US" sz="1100" b="0" i="0">
                        <a:latin typeface="Cambria Math" panose="02040503050406030204" pitchFamily="18" charset="0"/>
                      </a:rPr>
                      <m:t> = </m:t>
                    </m:r>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𝑛</m:t>
                        </m:r>
                        <m:r>
                          <a:rPr lang="en-US" sz="1100" b="0" i="1" baseline="30000">
                            <a:latin typeface="Cambria Math" panose="02040503050406030204" pitchFamily="18" charset="0"/>
                          </a:rPr>
                          <m:t>𝑎</m:t>
                        </m:r>
                      </m:den>
                    </m:f>
                    <m:r>
                      <a:rPr lang="en-US" sz="1100" b="0" i="1">
                        <a:latin typeface="Cambria Math" panose="02040503050406030204" pitchFamily="18" charset="0"/>
                      </a:rPr>
                      <m:t> </m:t>
                    </m:r>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r>
                          <a:rPr lang="en-US" sz="1100" b="0" i="1" baseline="30000">
                            <a:latin typeface="Cambria Math" panose="02040503050406030204" pitchFamily="18" charset="0"/>
                          </a:rPr>
                          <m:t>𝑎</m:t>
                        </m:r>
                      </m:sup>
                      <m:e>
                        <m:r>
                          <a:rPr lang="en-US" sz="1100" b="0" i="1">
                            <a:latin typeface="Cambria Math" panose="02040503050406030204" pitchFamily="18" charset="0"/>
                          </a:rPr>
                          <m:t>𝐶</m:t>
                        </m:r>
                        <m:r>
                          <a:rPr lang="en-US" sz="1100" b="0" i="1" baseline="-25000">
                            <a:latin typeface="Cambria Math" panose="02040503050406030204" pitchFamily="18" charset="0"/>
                          </a:rPr>
                          <m:t>𝑖</m:t>
                        </m:r>
                        <m:r>
                          <a:rPr lang="en-US" sz="1100" b="0" i="1">
                            <a:latin typeface="Cambria Math" panose="02040503050406030204" pitchFamily="18" charset="0"/>
                          </a:rPr>
                          <m:t> </m:t>
                        </m:r>
                      </m:e>
                    </m:nary>
                  </m:oMath>
                </m:oMathPara>
              </a14:m>
              <a:endParaRPr lang="en-US" sz="1100"/>
            </a:p>
          </xdr:txBody>
        </xdr:sp>
      </mc:Choice>
      <mc:Fallback xmlns="">
        <xdr:sp macro="" textlink="">
          <xdr:nvSpPr>
            <xdr:cNvPr id="3" name="TextBox 6">
              <a:extLst>
                <a:ext uri="{FF2B5EF4-FFF2-40B4-BE49-F238E27FC236}">
                  <a16:creationId xmlns:a16="http://schemas.microsoft.com/office/drawing/2014/main" id="{52C73F74-E78A-40DA-AE50-3D8CF6A6FECC}"/>
                </a:ext>
              </a:extLst>
            </xdr:cNvPr>
            <xdr:cNvSpPr txBox="1"/>
          </xdr:nvSpPr>
          <xdr:spPr>
            <a:xfrm>
              <a:off x="225424" y="238124"/>
              <a:ext cx="1247775"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latin typeface="Cambria Math" panose="02040503050406030204" pitchFamily="18" charset="0"/>
                </a:rPr>
                <a:t>"DAC = "  1/𝑛</a:t>
              </a:r>
              <a:r>
                <a:rPr lang="en-US" sz="1100" b="0" i="0" baseline="30000">
                  <a:latin typeface="Cambria Math" panose="02040503050406030204" pitchFamily="18" charset="0"/>
                </a:rPr>
                <a:t>𝑎 </a:t>
              </a:r>
              <a:r>
                <a:rPr lang="en-US" sz="1100" b="0" i="0">
                  <a:latin typeface="Cambria Math" panose="02040503050406030204" pitchFamily="18" charset="0"/>
                </a:rPr>
                <a:t> ∑_(𝑖=1)</a:t>
              </a:r>
              <a:r>
                <a:rPr lang="en-US" sz="1100" b="0" i="0" baseline="30000">
                  <a:latin typeface="Cambria Math" panose="02040503050406030204" pitchFamily="18" charset="0"/>
                </a:rPr>
                <a:t>^</a:t>
              </a:r>
              <a:r>
                <a:rPr lang="en-US" sz="1100" b="0" i="0">
                  <a:latin typeface="Cambria Math" panose="02040503050406030204" pitchFamily="18" charset="0"/>
                </a:rPr>
                <a:t>𝑛</a:t>
              </a:r>
              <a:r>
                <a:rPr lang="en-US" sz="1100" b="0" i="0" baseline="30000">
                  <a:latin typeface="Cambria Math" panose="02040503050406030204" pitchFamily="18" charset="0"/>
                </a:rPr>
                <a:t>𝑎▒〖</a:t>
              </a:r>
              <a:r>
                <a:rPr lang="en-US" sz="1100" b="0" i="0">
                  <a:latin typeface="Cambria Math" panose="02040503050406030204" pitchFamily="18" charset="0"/>
                </a:rPr>
                <a:t>𝐶</a:t>
              </a:r>
              <a:r>
                <a:rPr lang="en-US" sz="1100" b="0" i="0" baseline="-25000">
                  <a:latin typeface="Cambria Math" panose="02040503050406030204" pitchFamily="18" charset="0"/>
                </a:rPr>
                <a:t>𝑖</a:t>
              </a:r>
              <a:r>
                <a:rPr lang="en-US" sz="1100" b="0" i="0">
                  <a:latin typeface="Cambria Math" panose="02040503050406030204" pitchFamily="18" charset="0"/>
                </a:rPr>
                <a:t> </a:t>
              </a:r>
              <a:r>
                <a:rPr lang="en-US" sz="1100" b="0" i="0" baseline="30000">
                  <a:latin typeface="Cambria Math" panose="02040503050406030204" pitchFamily="18" charset="0"/>
                </a:rPr>
                <a:t>〗</a:t>
              </a:r>
              <a:endParaRPr lang="en-US" sz="1100"/>
            </a:p>
          </xdr:txBody>
        </xdr:sp>
      </mc:Fallback>
    </mc:AlternateContent>
    <xdr:clientData/>
  </xdr:oneCellAnchor>
  <xdr:oneCellAnchor>
    <xdr:from>
      <xdr:col>0</xdr:col>
      <xdr:colOff>190500</xdr:colOff>
      <xdr:row>25</xdr:row>
      <xdr:rowOff>50800</xdr:rowOff>
    </xdr:from>
    <xdr:ext cx="1320800" cy="574675"/>
    <mc:AlternateContent xmlns:mc="http://schemas.openxmlformats.org/markup-compatibility/2006" xmlns:a14="http://schemas.microsoft.com/office/drawing/2010/main">
      <mc:Choice Requires="a14">
        <xdr:sp macro="" textlink="">
          <xdr:nvSpPr>
            <xdr:cNvPr id="4" name="TextBox 7">
              <a:extLst>
                <a:ext uri="{FF2B5EF4-FFF2-40B4-BE49-F238E27FC236}">
                  <a16:creationId xmlns:a16="http://schemas.microsoft.com/office/drawing/2014/main" id="{ACA8D46D-37B3-423D-B5BD-0AF99A245C71}"/>
                </a:ext>
              </a:extLst>
            </xdr:cNvPr>
            <xdr:cNvSpPr txBox="1"/>
          </xdr:nvSpPr>
          <xdr:spPr>
            <a:xfrm>
              <a:off x="190500" y="4654550"/>
              <a:ext cx="1320800"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14:m>
                <m:oMathPara xmlns:m="http://schemas.openxmlformats.org/officeDocument/2006/math">
                  <m:oMathParaPr>
                    <m:jc m:val="centerGroup"/>
                  </m:oMathParaPr>
                  <m:oMath xmlns:m="http://schemas.openxmlformats.org/officeDocument/2006/math">
                    <m:r>
                      <m:rPr>
                        <m:nor/>
                      </m:rPr>
                      <a:rPr lang="en-US" sz="1100" b="0" i="0">
                        <a:latin typeface="Cambria Math" panose="02040503050406030204" pitchFamily="18" charset="0"/>
                      </a:rPr>
                      <m:t>AAC</m:t>
                    </m:r>
                    <m:r>
                      <m:rPr>
                        <m:nor/>
                      </m:rPr>
                      <a:rPr lang="en-US" sz="1100" b="0" i="0">
                        <a:latin typeface="Cambria Math" panose="02040503050406030204" pitchFamily="18" charset="0"/>
                      </a:rPr>
                      <m:t> = </m:t>
                    </m:r>
                    <m:f>
                      <m:fPr>
                        <m:ctrlPr>
                          <a:rPr lang="en-US" sz="1100" b="0" i="1">
                            <a:latin typeface="Cambria Math" panose="02040503050406030204" pitchFamily="18" charset="0"/>
                          </a:rPr>
                        </m:ctrlPr>
                      </m:fPr>
                      <m:num>
                        <m:r>
                          <a:rPr lang="en-US" sz="1100" b="0" i="1">
                            <a:latin typeface="Cambria Math" panose="02040503050406030204" pitchFamily="18" charset="0"/>
                          </a:rPr>
                          <m:t>1</m:t>
                        </m:r>
                      </m:num>
                      <m:den>
                        <m:r>
                          <a:rPr lang="en-US" sz="1100" b="0" i="1">
                            <a:latin typeface="Cambria Math" panose="02040503050406030204" pitchFamily="18" charset="0"/>
                          </a:rPr>
                          <m:t>𝑛</m:t>
                        </m:r>
                        <m:r>
                          <a:rPr lang="en-US" sz="1100" b="0" i="1" baseline="30000">
                            <a:latin typeface="Cambria Math" panose="02040503050406030204" pitchFamily="18" charset="0"/>
                          </a:rPr>
                          <m:t>𝑎</m:t>
                        </m:r>
                      </m:den>
                    </m:f>
                    <m:r>
                      <a:rPr lang="en-US" sz="1100" b="0" i="1">
                        <a:latin typeface="Cambria Math" panose="02040503050406030204" pitchFamily="18" charset="0"/>
                      </a:rPr>
                      <m:t> </m:t>
                    </m:r>
                    <m:nary>
                      <m:naryPr>
                        <m:chr m:val="∑"/>
                        <m:ctrlPr>
                          <a:rPr lang="en-US" sz="1100" b="0" i="1">
                            <a:latin typeface="Cambria Math" panose="02040503050406030204" pitchFamily="18" charset="0"/>
                          </a:rPr>
                        </m:ctrlPr>
                      </m:naryPr>
                      <m:sub>
                        <m:r>
                          <m:rPr>
                            <m:brk m:alnAt="23"/>
                          </m:rPr>
                          <a:rPr lang="en-US" sz="1100" b="0" i="1">
                            <a:latin typeface="Cambria Math" panose="02040503050406030204" pitchFamily="18" charset="0"/>
                          </a:rPr>
                          <m:t>𝑖</m:t>
                        </m:r>
                        <m:r>
                          <a:rPr lang="en-US" sz="1100" b="0" i="1">
                            <a:latin typeface="Cambria Math" panose="02040503050406030204" pitchFamily="18" charset="0"/>
                          </a:rPr>
                          <m:t>=1</m:t>
                        </m:r>
                      </m:sub>
                      <m:sup>
                        <m:r>
                          <a:rPr lang="en-US" sz="1100" b="0" i="1">
                            <a:latin typeface="Cambria Math" panose="02040503050406030204" pitchFamily="18" charset="0"/>
                          </a:rPr>
                          <m:t>𝑛</m:t>
                        </m:r>
                        <m:r>
                          <a:rPr lang="en-US" sz="1100" b="0" i="1" baseline="30000">
                            <a:latin typeface="Cambria Math" panose="02040503050406030204" pitchFamily="18" charset="0"/>
                          </a:rPr>
                          <m:t>𝑎</m:t>
                        </m:r>
                      </m:sup>
                      <m:e>
                        <m:r>
                          <a:rPr lang="en-US" sz="1100" b="0" i="1">
                            <a:latin typeface="Cambria Math" panose="02040503050406030204" pitchFamily="18" charset="0"/>
                          </a:rPr>
                          <m:t>𝐷𝐴𝐶</m:t>
                        </m:r>
                        <m:r>
                          <a:rPr lang="en-US" sz="1100" b="0" i="1" baseline="-25000">
                            <a:latin typeface="Cambria Math" panose="02040503050406030204" pitchFamily="18" charset="0"/>
                          </a:rPr>
                          <m:t>𝑖</m:t>
                        </m:r>
                        <m:r>
                          <a:rPr lang="en-US" sz="1100" b="0" i="1">
                            <a:latin typeface="Cambria Math" panose="02040503050406030204" pitchFamily="18" charset="0"/>
                          </a:rPr>
                          <m:t> </m:t>
                        </m:r>
                      </m:e>
                    </m:nary>
                  </m:oMath>
                </m:oMathPara>
              </a14:m>
              <a:endParaRPr lang="en-US" sz="1100"/>
            </a:p>
          </xdr:txBody>
        </xdr:sp>
      </mc:Choice>
      <mc:Fallback xmlns="">
        <xdr:sp macro="" textlink="">
          <xdr:nvSpPr>
            <xdr:cNvPr id="4" name="TextBox 7">
              <a:extLst>
                <a:ext uri="{FF2B5EF4-FFF2-40B4-BE49-F238E27FC236}">
                  <a16:creationId xmlns:a16="http://schemas.microsoft.com/office/drawing/2014/main" id="{ACA8D46D-37B3-423D-B5BD-0AF99A245C71}"/>
                </a:ext>
              </a:extLst>
            </xdr:cNvPr>
            <xdr:cNvSpPr txBox="1"/>
          </xdr:nvSpPr>
          <xdr:spPr>
            <a:xfrm>
              <a:off x="190500" y="4654550"/>
              <a:ext cx="1320800" cy="5746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noAutofit/>
            </a:bodyPr>
            <a:lstStyle/>
            <a:p>
              <a:pPr/>
              <a:r>
                <a:rPr lang="en-US" sz="1100" b="0" i="0">
                  <a:latin typeface="Cambria Math" panose="02040503050406030204" pitchFamily="18" charset="0"/>
                </a:rPr>
                <a:t>"AAC = "  1/𝑛</a:t>
              </a:r>
              <a:r>
                <a:rPr lang="en-US" sz="1100" b="0" i="0" baseline="30000">
                  <a:latin typeface="Cambria Math" panose="02040503050406030204" pitchFamily="18" charset="0"/>
                </a:rPr>
                <a:t>𝑎 </a:t>
              </a:r>
              <a:r>
                <a:rPr lang="en-US" sz="1100" b="0" i="0">
                  <a:latin typeface="Cambria Math" panose="02040503050406030204" pitchFamily="18" charset="0"/>
                </a:rPr>
                <a:t> ∑_(𝑖=1)</a:t>
              </a:r>
              <a:r>
                <a:rPr lang="en-US" sz="1100" b="0" i="0" baseline="30000">
                  <a:latin typeface="Cambria Math" panose="02040503050406030204" pitchFamily="18" charset="0"/>
                </a:rPr>
                <a:t>^</a:t>
              </a:r>
              <a:r>
                <a:rPr lang="en-US" sz="1100" b="0" i="0">
                  <a:latin typeface="Cambria Math" panose="02040503050406030204" pitchFamily="18" charset="0"/>
                </a:rPr>
                <a:t>𝑛</a:t>
              </a:r>
              <a:r>
                <a:rPr lang="en-US" sz="1100" b="0" i="0" baseline="30000">
                  <a:latin typeface="Cambria Math" panose="02040503050406030204" pitchFamily="18" charset="0"/>
                </a:rPr>
                <a:t>𝑎▒〖</a:t>
              </a:r>
              <a:r>
                <a:rPr lang="en-US" sz="1100" b="0" i="0">
                  <a:latin typeface="Cambria Math" panose="02040503050406030204" pitchFamily="18" charset="0"/>
                </a:rPr>
                <a:t>𝐷𝐴𝐶</a:t>
              </a:r>
              <a:r>
                <a:rPr lang="en-US" sz="1100" b="0" i="0" baseline="-25000">
                  <a:latin typeface="Cambria Math" panose="02040503050406030204" pitchFamily="18" charset="0"/>
                </a:rPr>
                <a:t>𝑖</a:t>
              </a:r>
              <a:r>
                <a:rPr lang="en-US" sz="1100" b="0" i="0">
                  <a:latin typeface="Cambria Math" panose="02040503050406030204" pitchFamily="18" charset="0"/>
                </a:rPr>
                <a:t> </a:t>
              </a:r>
              <a:r>
                <a:rPr lang="en-US" sz="1100" b="0" i="0" baseline="30000">
                  <a:latin typeface="Cambria Math" panose="02040503050406030204" pitchFamily="18" charset="0"/>
                </a:rPr>
                <a:t>〗</a:t>
              </a:r>
              <a:endParaRPr lang="en-US" sz="1100"/>
            </a:p>
          </xdr:txBody>
        </xdr:sp>
      </mc:Fallback>
    </mc:AlternateContent>
    <xdr:clientData/>
  </xdr:oneCellAnchor>
  <xdr:oneCellAnchor>
    <xdr:from>
      <xdr:col>0</xdr:col>
      <xdr:colOff>44450</xdr:colOff>
      <xdr:row>64</xdr:row>
      <xdr:rowOff>146050</xdr:rowOff>
    </xdr:from>
    <xdr:ext cx="1162050" cy="565149"/>
    <mc:AlternateContent xmlns:mc="http://schemas.openxmlformats.org/markup-compatibility/2006" xmlns:a14="http://schemas.microsoft.com/office/drawing/2010/main">
      <mc:Choice Requires="a14">
        <xdr:sp macro="" textlink="">
          <xdr:nvSpPr>
            <xdr:cNvPr id="5" name="TextBox 8">
              <a:extLst>
                <a:ext uri="{FF2B5EF4-FFF2-40B4-BE49-F238E27FC236}">
                  <a16:creationId xmlns:a16="http://schemas.microsoft.com/office/drawing/2014/main" id="{7CE0D5C5-8983-4A53-A4E9-FBB20117ADCF}"/>
                </a:ext>
              </a:extLst>
            </xdr:cNvPr>
            <xdr:cNvSpPr txBox="1"/>
          </xdr:nvSpPr>
          <xdr:spPr>
            <a:xfrm>
              <a:off x="44450" y="11931650"/>
              <a:ext cx="11620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Acute Risk </a:t>
              </a:r>
              <a:r>
                <a:rPr lang="en-US" sz="1200">
                  <a:latin typeface="+mn-lt"/>
                </a:rPr>
                <a:t>=  </a:t>
              </a:r>
              <a14:m>
                <m:oMath xmlns:m="http://schemas.openxmlformats.org/officeDocument/2006/math">
                  <m:f>
                    <m:fPr>
                      <m:ctrlPr>
                        <a:rPr lang="en-US" sz="1200" i="1">
                          <a:latin typeface="Cambria Math" panose="02040503050406030204" pitchFamily="18" charset="0"/>
                        </a:rPr>
                      </m:ctrlPr>
                    </m:fPr>
                    <m:num>
                      <m:r>
                        <a:rPr lang="en-US" sz="1200" b="0" i="1">
                          <a:latin typeface="Cambria Math" panose="02040503050406030204" pitchFamily="18" charset="0"/>
                        </a:rPr>
                        <m:t>𝐻𝐸𝐶</m:t>
                      </m:r>
                    </m:num>
                    <m:den>
                      <m:r>
                        <a:rPr lang="en-US" sz="1200" b="0" i="1">
                          <a:latin typeface="Cambria Math" panose="02040503050406030204" pitchFamily="18" charset="0"/>
                        </a:rPr>
                        <m:t>𝐴𝐶</m:t>
                      </m:r>
                    </m:den>
                  </m:f>
                </m:oMath>
              </a14:m>
              <a:endParaRPr lang="en-US" sz="1200">
                <a:latin typeface="+mn-lt"/>
              </a:endParaRPr>
            </a:p>
          </xdr:txBody>
        </xdr:sp>
      </mc:Choice>
      <mc:Fallback xmlns="">
        <xdr:sp macro="" textlink="">
          <xdr:nvSpPr>
            <xdr:cNvPr id="5" name="TextBox 8">
              <a:extLst>
                <a:ext uri="{FF2B5EF4-FFF2-40B4-BE49-F238E27FC236}">
                  <a16:creationId xmlns:a16="http://schemas.microsoft.com/office/drawing/2014/main" id="{7CE0D5C5-8983-4A53-A4E9-FBB20117ADCF}"/>
                </a:ext>
              </a:extLst>
            </xdr:cNvPr>
            <xdr:cNvSpPr txBox="1"/>
          </xdr:nvSpPr>
          <xdr:spPr>
            <a:xfrm>
              <a:off x="44450" y="11931650"/>
              <a:ext cx="11620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Acute Risk </a:t>
              </a:r>
              <a:r>
                <a:rPr lang="en-US" sz="1200">
                  <a:latin typeface="+mn-lt"/>
                </a:rPr>
                <a:t>=  </a:t>
              </a:r>
              <a:r>
                <a:rPr lang="en-US" sz="1200" b="0" i="0">
                  <a:latin typeface="Cambria Math" panose="02040503050406030204" pitchFamily="18" charset="0"/>
                </a:rPr>
                <a:t>𝐻𝐸𝐶/𝐴𝐶</a:t>
              </a:r>
              <a:endParaRPr lang="en-US" sz="1200">
                <a:latin typeface="+mn-lt"/>
              </a:endParaRPr>
            </a:p>
          </xdr:txBody>
        </xdr:sp>
      </mc:Fallback>
    </mc:AlternateContent>
    <xdr:clientData/>
  </xdr:oneCellAnchor>
  <xdr:oneCellAnchor>
    <xdr:from>
      <xdr:col>0</xdr:col>
      <xdr:colOff>19050</xdr:colOff>
      <xdr:row>75</xdr:row>
      <xdr:rowOff>152400</xdr:rowOff>
    </xdr:from>
    <xdr:ext cx="1581150" cy="565149"/>
    <mc:AlternateContent xmlns:mc="http://schemas.openxmlformats.org/markup-compatibility/2006" xmlns:a14="http://schemas.microsoft.com/office/drawing/2010/main">
      <mc:Choice Requires="a14">
        <xdr:sp macro="" textlink="">
          <xdr:nvSpPr>
            <xdr:cNvPr id="6" name="TextBox 9">
              <a:extLst>
                <a:ext uri="{FF2B5EF4-FFF2-40B4-BE49-F238E27FC236}">
                  <a16:creationId xmlns:a16="http://schemas.microsoft.com/office/drawing/2014/main" id="{4290B157-A8DB-4845-BA41-AA88123DF3A0}"/>
                </a:ext>
              </a:extLst>
            </xdr:cNvPr>
            <xdr:cNvSpPr txBox="1"/>
          </xdr:nvSpPr>
          <xdr:spPr>
            <a:xfrm>
              <a:off x="19050" y="13963650"/>
              <a:ext cx="15811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Chronic Risk </a:t>
              </a:r>
              <a:r>
                <a:rPr lang="en-US" sz="1200">
                  <a:latin typeface="+mn-lt"/>
                </a:rPr>
                <a:t>=  </a:t>
              </a:r>
              <a14:m>
                <m:oMath xmlns:m="http://schemas.openxmlformats.org/officeDocument/2006/math">
                  <m:f>
                    <m:fPr>
                      <m:ctrlPr>
                        <a:rPr lang="en-US" sz="1200" i="1">
                          <a:latin typeface="Cambria Math" panose="02040503050406030204" pitchFamily="18" charset="0"/>
                        </a:rPr>
                      </m:ctrlPr>
                    </m:fPr>
                    <m:num>
                      <m:r>
                        <a:rPr lang="en-US" sz="1200" b="0" i="1">
                          <a:latin typeface="Cambria Math" panose="02040503050406030204" pitchFamily="18" charset="0"/>
                        </a:rPr>
                        <m:t>𝐻𝐸𝐶</m:t>
                      </m:r>
                    </m:num>
                    <m:den>
                      <m:r>
                        <a:rPr lang="en-US" sz="1200" b="0" i="1">
                          <a:latin typeface="Cambria Math" panose="02040503050406030204" pitchFamily="18" charset="0"/>
                        </a:rPr>
                        <m:t>𝐴𝐷𝐶</m:t>
                      </m:r>
                    </m:den>
                  </m:f>
                </m:oMath>
              </a14:m>
              <a:endParaRPr lang="en-US" sz="1200">
                <a:latin typeface="+mn-lt"/>
              </a:endParaRPr>
            </a:p>
          </xdr:txBody>
        </xdr:sp>
      </mc:Choice>
      <mc:Fallback xmlns="">
        <xdr:sp macro="" textlink="">
          <xdr:nvSpPr>
            <xdr:cNvPr id="6" name="TextBox 9">
              <a:extLst>
                <a:ext uri="{FF2B5EF4-FFF2-40B4-BE49-F238E27FC236}">
                  <a16:creationId xmlns:a16="http://schemas.microsoft.com/office/drawing/2014/main" id="{4290B157-A8DB-4845-BA41-AA88123DF3A0}"/>
                </a:ext>
              </a:extLst>
            </xdr:cNvPr>
            <xdr:cNvSpPr txBox="1"/>
          </xdr:nvSpPr>
          <xdr:spPr>
            <a:xfrm>
              <a:off x="19050" y="13963650"/>
              <a:ext cx="1581150" cy="5651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endParaRPr lang="en-US" sz="1100"/>
            </a:p>
            <a:p>
              <a:r>
                <a:rPr lang="en-US" sz="1100"/>
                <a:t>Chronic Risk </a:t>
              </a:r>
              <a:r>
                <a:rPr lang="en-US" sz="1200">
                  <a:latin typeface="+mn-lt"/>
                </a:rPr>
                <a:t>=  </a:t>
              </a:r>
              <a:r>
                <a:rPr lang="en-US" sz="1200" b="0" i="0">
                  <a:latin typeface="Cambria Math" panose="02040503050406030204" pitchFamily="18" charset="0"/>
                </a:rPr>
                <a:t>𝐻𝐸𝐶/𝐴𝐷𝐶</a:t>
              </a:r>
              <a:endParaRPr lang="en-US" sz="1200">
                <a:latin typeface="+mn-lt"/>
              </a:endParaRPr>
            </a:p>
          </xdr:txBody>
        </xdr:sp>
      </mc:Fallback>
    </mc:AlternateContent>
    <xdr:clientData/>
  </xdr:oneCellAnchor>
  <xdr:oneCellAnchor>
    <xdr:from>
      <xdr:col>0</xdr:col>
      <xdr:colOff>396875</xdr:colOff>
      <xdr:row>88</xdr:row>
      <xdr:rowOff>15875</xdr:rowOff>
    </xdr:from>
    <xdr:ext cx="65" cy="172227"/>
    <xdr:sp macro="" textlink="">
      <xdr:nvSpPr>
        <xdr:cNvPr id="7" name="TextBox 10">
          <a:extLst>
            <a:ext uri="{FF2B5EF4-FFF2-40B4-BE49-F238E27FC236}">
              <a16:creationId xmlns:a16="http://schemas.microsoft.com/office/drawing/2014/main" id="{708F9D73-672D-40F9-AD5F-79FB45E90E24}"/>
            </a:ext>
          </a:extLst>
        </xdr:cNvPr>
        <xdr:cNvSpPr txBox="1"/>
      </xdr:nvSpPr>
      <xdr:spPr>
        <a:xfrm>
          <a:off x="396875" y="162210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0</xdr:col>
      <xdr:colOff>396875</xdr:colOff>
      <xdr:row>98</xdr:row>
      <xdr:rowOff>15875</xdr:rowOff>
    </xdr:from>
    <xdr:ext cx="65" cy="172227"/>
    <xdr:sp macro="" textlink="">
      <xdr:nvSpPr>
        <xdr:cNvPr id="8" name="TextBox 10">
          <a:extLst>
            <a:ext uri="{FF2B5EF4-FFF2-40B4-BE49-F238E27FC236}">
              <a16:creationId xmlns:a16="http://schemas.microsoft.com/office/drawing/2014/main" id="{15A6EB4D-2CBC-4CD7-9F92-B66256C50634}"/>
            </a:ext>
          </a:extLst>
        </xdr:cNvPr>
        <xdr:cNvSpPr txBox="1"/>
      </xdr:nvSpPr>
      <xdr:spPr>
        <a:xfrm>
          <a:off x="396875" y="180625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3.epa.gov/airtoxics/childrens_supplement_final.pdf"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16731E-E281-4AC3-8D59-71DEB52309D8}">
  <sheetPr codeName="Sheet1"/>
  <dimension ref="B1:F12"/>
  <sheetViews>
    <sheetView showGridLines="0" tabSelected="1" workbookViewId="0">
      <selection activeCell="I4" sqref="I4"/>
    </sheetView>
  </sheetViews>
  <sheetFormatPr defaultRowHeight="15" x14ac:dyDescent="0.25"/>
  <cols>
    <col min="1" max="5" width="9.140625" style="1"/>
    <col min="6" max="6" width="28" style="1" customWidth="1"/>
    <col min="7" max="16384" width="9.140625" style="1"/>
  </cols>
  <sheetData>
    <row r="1" spans="2:6" ht="15" customHeight="1" x14ac:dyDescent="0.25">
      <c r="B1" s="13" t="s">
        <v>0</v>
      </c>
      <c r="C1" s="13"/>
      <c r="D1" s="13"/>
      <c r="E1" s="13"/>
      <c r="F1" s="13"/>
    </row>
    <row r="2" spans="2:6" ht="72" customHeight="1" x14ac:dyDescent="0.25">
      <c r="B2" s="13"/>
      <c r="C2" s="13"/>
      <c r="D2" s="13"/>
      <c r="E2" s="13"/>
      <c r="F2" s="13"/>
    </row>
    <row r="3" spans="2:6" ht="72" customHeight="1" x14ac:dyDescent="0.25">
      <c r="B3" s="2"/>
      <c r="C3" s="2"/>
      <c r="D3" s="2"/>
      <c r="E3" s="2"/>
      <c r="F3" s="2"/>
    </row>
    <row r="4" spans="2:6" ht="72" customHeight="1" x14ac:dyDescent="0.25">
      <c r="B4" s="2"/>
      <c r="C4" s="2"/>
      <c r="D4" s="2"/>
      <c r="E4" s="2"/>
      <c r="F4" s="2"/>
    </row>
    <row r="5" spans="2:6" ht="40.5" customHeight="1" x14ac:dyDescent="0.25">
      <c r="B5" s="2"/>
      <c r="C5" s="2"/>
      <c r="D5" s="2"/>
      <c r="E5" s="2"/>
      <c r="F5" s="2"/>
    </row>
    <row r="6" spans="2:6" ht="49.5" customHeight="1" x14ac:dyDescent="0.25">
      <c r="B6" s="13" t="s">
        <v>1</v>
      </c>
      <c r="C6" s="13"/>
      <c r="D6" s="13"/>
      <c r="E6" s="13"/>
      <c r="F6" s="13"/>
    </row>
    <row r="7" spans="2:6" ht="20.25" x14ac:dyDescent="0.25">
      <c r="B7" s="13"/>
      <c r="C7" s="13"/>
      <c r="D7" s="13"/>
      <c r="E7" s="13"/>
      <c r="F7" s="13"/>
    </row>
    <row r="8" spans="2:6" x14ac:dyDescent="0.25">
      <c r="B8" s="3"/>
      <c r="C8" s="3"/>
      <c r="D8" s="3"/>
      <c r="E8" s="3"/>
      <c r="F8" s="3"/>
    </row>
    <row r="9" spans="2:6" ht="20.25" customHeight="1" x14ac:dyDescent="0.25">
      <c r="B9" s="13" t="s">
        <v>2</v>
      </c>
      <c r="C9" s="13"/>
      <c r="D9" s="13"/>
      <c r="E9" s="13"/>
      <c r="F9" s="13"/>
    </row>
    <row r="10" spans="2:6" x14ac:dyDescent="0.25">
      <c r="B10" s="3"/>
      <c r="C10" s="3"/>
      <c r="D10" s="3"/>
      <c r="E10" s="3"/>
      <c r="F10" s="3"/>
    </row>
    <row r="11" spans="2:6" ht="19.5" x14ac:dyDescent="0.35">
      <c r="B11" s="14" t="s">
        <v>3</v>
      </c>
      <c r="C11" s="14"/>
      <c r="D11" s="14"/>
      <c r="E11" s="14"/>
      <c r="F11" s="14"/>
    </row>
    <row r="12" spans="2:6" x14ac:dyDescent="0.25">
      <c r="B12" s="3"/>
      <c r="C12" s="3"/>
      <c r="D12" s="3"/>
      <c r="E12" s="3"/>
      <c r="F12" s="3"/>
    </row>
  </sheetData>
  <sheetProtection sheet="1" objects="1" scenarios="1" formatCells="0" formatColumns="0" formatRows="0" sort="0" autoFilter="0"/>
  <mergeCells count="5">
    <mergeCell ref="B1:F2"/>
    <mergeCell ref="B7:F7"/>
    <mergeCell ref="B9:F9"/>
    <mergeCell ref="B11:F11"/>
    <mergeCell ref="B6:F6"/>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E625D-F07C-4802-AC74-6B7FDDD0CD6D}">
  <sheetPr codeName="Sheet2"/>
  <dimension ref="A1:B10"/>
  <sheetViews>
    <sheetView zoomScaleNormal="100" workbookViewId="0">
      <selection activeCell="B16" sqref="B16"/>
    </sheetView>
  </sheetViews>
  <sheetFormatPr defaultColWidth="8.7109375" defaultRowHeight="15" x14ac:dyDescent="0.25"/>
  <cols>
    <col min="1" max="1" width="31.140625" style="3" customWidth="1"/>
    <col min="2" max="2" width="177.7109375" style="3" bestFit="1" customWidth="1"/>
    <col min="3" max="16384" width="8.7109375" style="3"/>
  </cols>
  <sheetData>
    <row r="1" spans="1:2" ht="18.75" x14ac:dyDescent="0.3">
      <c r="A1" s="18" t="s">
        <v>4</v>
      </c>
    </row>
    <row r="3" spans="1:2" ht="18.75" x14ac:dyDescent="0.3">
      <c r="A3" s="16" t="s">
        <v>5</v>
      </c>
      <c r="B3" s="16" t="s">
        <v>6</v>
      </c>
    </row>
    <row r="4" spans="1:2" ht="15.75" x14ac:dyDescent="0.25">
      <c r="A4" s="23" t="s">
        <v>7</v>
      </c>
      <c r="B4" s="19" t="s">
        <v>8</v>
      </c>
    </row>
    <row r="5" spans="1:2" ht="15.75" x14ac:dyDescent="0.25">
      <c r="A5" s="23" t="s">
        <v>9</v>
      </c>
      <c r="B5" s="19" t="s">
        <v>10</v>
      </c>
    </row>
    <row r="6" spans="1:2" ht="15.75" x14ac:dyDescent="0.25">
      <c r="A6" s="24" t="s">
        <v>11</v>
      </c>
      <c r="B6" s="19" t="s">
        <v>12</v>
      </c>
    </row>
    <row r="7" spans="1:2" ht="15.75" x14ac:dyDescent="0.25">
      <c r="A7" s="24" t="s">
        <v>13</v>
      </c>
      <c r="B7" s="19" t="s">
        <v>14</v>
      </c>
    </row>
    <row r="8" spans="1:2" ht="15.75" x14ac:dyDescent="0.25">
      <c r="A8" s="24" t="s">
        <v>15</v>
      </c>
      <c r="B8" s="19" t="s">
        <v>16</v>
      </c>
    </row>
    <row r="9" spans="1:2" ht="15.75" x14ac:dyDescent="0.25">
      <c r="A9" s="20"/>
      <c r="B9" s="21"/>
    </row>
    <row r="10" spans="1:2" x14ac:dyDescent="0.25">
      <c r="B10" s="22"/>
    </row>
  </sheetData>
  <sheetProtection sheet="1" objects="1" scenarios="1" formatCells="0" formatColumns="0" formatRows="0" sort="0" autoFilter="0"/>
  <hyperlinks>
    <hyperlink ref="A4" location="Definitions!A1" display="Definitions" xr:uid="{5ABF5DC7-5A88-4D98-8B51-941C6F6C02C9}"/>
    <hyperlink ref="A5" location="Equations!A1" display="Equations" xr:uid="{C4DF5955-D4EF-4F15-8181-73BD79758445}"/>
    <hyperlink ref="A6" location="'IIOAC Outputs - Fugitive'!A1" display="'IIOAC Outputs - Fugitive" xr:uid="{7E8793A0-62B2-4B1E-9AC7-8D0CE8AE30DC}"/>
    <hyperlink ref="A7" location="'IIOAC Outputs - Stack'!A1" display="'IIOAC Outputs - Stack" xr:uid="{F266ABB7-7837-44F7-B487-6946E1F4AA81}"/>
    <hyperlink ref="A8" location="'IIOAC Outputs - Max'!A1" display="'IIOAC Outputs - Max" xr:uid="{845F3D24-36F3-48FE-87DE-FE694AB39F66}"/>
  </hyperlink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3B40FF-3F72-4564-86C6-0F257A8A865B}">
  <sheetPr codeName="Sheet3"/>
  <dimension ref="A1:B25"/>
  <sheetViews>
    <sheetView showGridLines="0" zoomScale="80" zoomScaleNormal="80" workbookViewId="0">
      <selection activeCell="A6" sqref="A6"/>
    </sheetView>
  </sheetViews>
  <sheetFormatPr defaultColWidth="8.7109375" defaultRowHeight="15" x14ac:dyDescent="0.25"/>
  <cols>
    <col min="1" max="1" width="47.7109375" style="4" bestFit="1" customWidth="1"/>
    <col min="2" max="2" width="159.42578125" style="4" customWidth="1"/>
    <col min="3" max="16384" width="8.7109375" style="4"/>
  </cols>
  <sheetData>
    <row r="1" spans="1:2" ht="15.75" x14ac:dyDescent="0.25">
      <c r="A1" s="30" t="s">
        <v>17</v>
      </c>
      <c r="B1" s="30" t="s">
        <v>18</v>
      </c>
    </row>
    <row r="2" spans="1:2" ht="15.75" x14ac:dyDescent="0.25">
      <c r="A2" s="17" t="s">
        <v>19</v>
      </c>
      <c r="B2" s="17" t="s">
        <v>20</v>
      </c>
    </row>
    <row r="3" spans="1:2" ht="18" x14ac:dyDescent="0.25">
      <c r="A3" s="17" t="s">
        <v>21</v>
      </c>
      <c r="B3" s="17" t="s">
        <v>22</v>
      </c>
    </row>
    <row r="4" spans="1:2" ht="15.75" x14ac:dyDescent="0.25">
      <c r="A4" s="17" t="s">
        <v>23</v>
      </c>
      <c r="B4" s="17" t="s">
        <v>24</v>
      </c>
    </row>
    <row r="5" spans="1:2" ht="31.5" x14ac:dyDescent="0.25">
      <c r="A5" s="17" t="s">
        <v>25</v>
      </c>
      <c r="B5" s="25" t="s">
        <v>26</v>
      </c>
    </row>
    <row r="6" spans="1:2" ht="15.75" x14ac:dyDescent="0.25">
      <c r="A6" s="17"/>
      <c r="B6" s="26" t="s">
        <v>27</v>
      </c>
    </row>
    <row r="7" spans="1:2" ht="15.75" x14ac:dyDescent="0.25">
      <c r="A7" s="17"/>
      <c r="B7" s="17"/>
    </row>
    <row r="8" spans="1:2" ht="15.75" x14ac:dyDescent="0.25">
      <c r="A8" s="17" t="s">
        <v>28</v>
      </c>
      <c r="B8" s="17" t="s">
        <v>29</v>
      </c>
    </row>
    <row r="9" spans="1:2" ht="15.75" x14ac:dyDescent="0.25">
      <c r="A9" s="17" t="s">
        <v>30</v>
      </c>
      <c r="B9" s="17" t="s">
        <v>31</v>
      </c>
    </row>
    <row r="10" spans="1:2" ht="15.75" x14ac:dyDescent="0.25">
      <c r="A10" s="17" t="s">
        <v>32</v>
      </c>
      <c r="B10" s="17" t="s">
        <v>33</v>
      </c>
    </row>
    <row r="11" spans="1:2" ht="47.25" x14ac:dyDescent="0.25">
      <c r="A11" s="27" t="s">
        <v>34</v>
      </c>
      <c r="B11" s="28" t="s">
        <v>35</v>
      </c>
    </row>
    <row r="12" spans="1:2" ht="15.75" x14ac:dyDescent="0.25">
      <c r="A12" s="17" t="s">
        <v>36</v>
      </c>
      <c r="B12" s="17" t="s">
        <v>37</v>
      </c>
    </row>
    <row r="13" spans="1:2" ht="15.75" x14ac:dyDescent="0.25">
      <c r="A13" s="17"/>
      <c r="B13" s="17"/>
    </row>
    <row r="14" spans="1:2" ht="15.75" x14ac:dyDescent="0.25">
      <c r="A14" s="17" t="s">
        <v>38</v>
      </c>
      <c r="B14" s="17" t="s">
        <v>39</v>
      </c>
    </row>
    <row r="15" spans="1:2" ht="15.75" x14ac:dyDescent="0.25">
      <c r="A15" s="17" t="s">
        <v>40</v>
      </c>
      <c r="B15" s="17" t="s">
        <v>41</v>
      </c>
    </row>
    <row r="16" spans="1:2" ht="15.75" x14ac:dyDescent="0.25">
      <c r="A16" s="17"/>
      <c r="B16" s="17"/>
    </row>
    <row r="17" spans="1:2" ht="15.75" x14ac:dyDescent="0.25">
      <c r="A17" s="17" t="s">
        <v>42</v>
      </c>
      <c r="B17" s="17" t="s">
        <v>43</v>
      </c>
    </row>
    <row r="18" spans="1:2" ht="15.75" x14ac:dyDescent="0.25">
      <c r="A18" s="17" t="s">
        <v>44</v>
      </c>
      <c r="B18" s="17" t="s">
        <v>45</v>
      </c>
    </row>
    <row r="19" spans="1:2" ht="15.75" x14ac:dyDescent="0.25">
      <c r="A19" s="17" t="s">
        <v>46</v>
      </c>
      <c r="B19" s="17" t="s">
        <v>47</v>
      </c>
    </row>
    <row r="20" spans="1:2" ht="15.75" x14ac:dyDescent="0.25">
      <c r="A20" s="17"/>
      <c r="B20" s="17"/>
    </row>
    <row r="21" spans="1:2" ht="63" x14ac:dyDescent="0.25">
      <c r="A21" s="27" t="s">
        <v>48</v>
      </c>
      <c r="B21" s="28" t="s">
        <v>49</v>
      </c>
    </row>
    <row r="22" spans="1:2" ht="53.25" x14ac:dyDescent="0.25">
      <c r="A22" s="27" t="s">
        <v>50</v>
      </c>
      <c r="B22" s="28" t="s">
        <v>51</v>
      </c>
    </row>
    <row r="23" spans="1:2" ht="34.5" x14ac:dyDescent="0.25">
      <c r="A23" s="27" t="s">
        <v>52</v>
      </c>
      <c r="B23" s="28" t="s">
        <v>53</v>
      </c>
    </row>
    <row r="24" spans="1:2" ht="15.75" x14ac:dyDescent="0.25">
      <c r="A24" s="17" t="s">
        <v>54</v>
      </c>
      <c r="B24" s="28" t="s">
        <v>55</v>
      </c>
    </row>
    <row r="25" spans="1:2" ht="31.5" x14ac:dyDescent="0.25">
      <c r="A25" s="29"/>
      <c r="B25" s="25" t="s">
        <v>56</v>
      </c>
    </row>
  </sheetData>
  <sheetProtection sheet="1" objects="1" scenarios="1" formatCells="0" formatColumns="0" formatRows="0" sort="0" autoFilter="0"/>
  <hyperlinks>
    <hyperlink ref="B6" r:id="rId1" xr:uid="{0F384A4A-36B2-4233-9EF3-30AB9569474E}"/>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01375-9F1A-4827-A74C-AECE03735367}">
  <sheetPr codeName="Sheet4"/>
  <dimension ref="A3:P106"/>
  <sheetViews>
    <sheetView showGridLines="0" workbookViewId="0">
      <selection activeCell="A98" sqref="A98"/>
    </sheetView>
  </sheetViews>
  <sheetFormatPr defaultColWidth="8.7109375" defaultRowHeight="15" x14ac:dyDescent="0.25"/>
  <cols>
    <col min="1" max="16384" width="8.7109375" style="4"/>
  </cols>
  <sheetData>
    <row r="3" spans="1:16" x14ac:dyDescent="0.25">
      <c r="F3" s="5"/>
    </row>
    <row r="6" spans="1:16" x14ac:dyDescent="0.25">
      <c r="A6" s="4" t="s">
        <v>57</v>
      </c>
    </row>
    <row r="7" spans="1:16" x14ac:dyDescent="0.25">
      <c r="A7" s="4" t="s">
        <v>58</v>
      </c>
    </row>
    <row r="8" spans="1:16" ht="18.75" x14ac:dyDescent="0.3">
      <c r="A8" s="4" t="s">
        <v>59</v>
      </c>
    </row>
    <row r="9" spans="1:16" x14ac:dyDescent="0.25">
      <c r="A9" s="4" t="s">
        <v>60</v>
      </c>
    </row>
    <row r="11" spans="1:16" ht="18" x14ac:dyDescent="0.25">
      <c r="A11" s="4" t="s">
        <v>61</v>
      </c>
    </row>
    <row r="12" spans="1:16" x14ac:dyDescent="0.25">
      <c r="A12" s="4" t="s">
        <v>62</v>
      </c>
    </row>
    <row r="14" spans="1:16" x14ac:dyDescent="0.25">
      <c r="A14" s="6"/>
      <c r="B14" s="6"/>
      <c r="C14" s="6"/>
      <c r="D14" s="6"/>
      <c r="E14" s="6"/>
      <c r="F14" s="6"/>
      <c r="G14" s="6"/>
      <c r="H14" s="6"/>
      <c r="I14" s="6"/>
      <c r="J14" s="6"/>
      <c r="K14" s="6"/>
      <c r="L14" s="6"/>
      <c r="M14" s="6"/>
      <c r="N14" s="6"/>
      <c r="O14" s="6"/>
      <c r="P14" s="6"/>
    </row>
    <row r="16" spans="1:16" ht="16.5" x14ac:dyDescent="0.3">
      <c r="A16" s="5" t="s">
        <v>63</v>
      </c>
    </row>
    <row r="17" spans="1:16" x14ac:dyDescent="0.25">
      <c r="A17" s="5"/>
    </row>
    <row r="18" spans="1:16" x14ac:dyDescent="0.25">
      <c r="A18" s="5" t="s">
        <v>64</v>
      </c>
    </row>
    <row r="19" spans="1:16" x14ac:dyDescent="0.25">
      <c r="A19" s="5" t="s">
        <v>65</v>
      </c>
    </row>
    <row r="20" spans="1:16" ht="16.5" x14ac:dyDescent="0.3">
      <c r="A20" s="4" t="s">
        <v>66</v>
      </c>
    </row>
    <row r="21" spans="1:16" x14ac:dyDescent="0.25">
      <c r="A21" s="4" t="s">
        <v>67</v>
      </c>
    </row>
    <row r="22" spans="1:16" ht="16.5" x14ac:dyDescent="0.3">
      <c r="A22" s="4" t="s">
        <v>68</v>
      </c>
    </row>
    <row r="24" spans="1:16" x14ac:dyDescent="0.25">
      <c r="A24" s="6"/>
      <c r="B24" s="6"/>
      <c r="C24" s="6"/>
      <c r="D24" s="6"/>
      <c r="E24" s="6"/>
      <c r="F24" s="6"/>
      <c r="G24" s="6"/>
      <c r="H24" s="6"/>
      <c r="I24" s="6"/>
      <c r="J24" s="6"/>
      <c r="K24" s="6"/>
      <c r="L24" s="6"/>
      <c r="M24" s="6"/>
      <c r="N24" s="6"/>
      <c r="O24" s="6"/>
      <c r="P24" s="6"/>
    </row>
    <row r="30" spans="1:16" x14ac:dyDescent="0.25">
      <c r="A30" s="4" t="s">
        <v>57</v>
      </c>
    </row>
    <row r="31" spans="1:16" x14ac:dyDescent="0.25">
      <c r="A31" s="4" t="s">
        <v>69</v>
      </c>
    </row>
    <row r="32" spans="1:16" ht="16.5" x14ac:dyDescent="0.3">
      <c r="A32" s="4" t="s">
        <v>70</v>
      </c>
    </row>
    <row r="33" spans="1:16" x14ac:dyDescent="0.25">
      <c r="A33" s="4" t="s">
        <v>71</v>
      </c>
    </row>
    <row r="35" spans="1:16" ht="18" x14ac:dyDescent="0.25">
      <c r="A35" s="4" t="s">
        <v>72</v>
      </c>
    </row>
    <row r="36" spans="1:16" x14ac:dyDescent="0.25">
      <c r="A36" s="4" t="s">
        <v>73</v>
      </c>
    </row>
    <row r="38" spans="1:16" x14ac:dyDescent="0.25">
      <c r="A38" s="6"/>
      <c r="B38" s="6"/>
      <c r="C38" s="6"/>
      <c r="D38" s="6"/>
      <c r="E38" s="6"/>
      <c r="F38" s="6"/>
      <c r="G38" s="6"/>
      <c r="H38" s="6"/>
      <c r="I38" s="6"/>
      <c r="J38" s="6"/>
      <c r="K38" s="6"/>
      <c r="L38" s="6"/>
      <c r="M38" s="6"/>
      <c r="N38" s="6"/>
      <c r="O38" s="6"/>
      <c r="P38" s="6"/>
    </row>
    <row r="40" spans="1:16" ht="16.5" x14ac:dyDescent="0.3">
      <c r="A40" s="4" t="s">
        <v>74</v>
      </c>
    </row>
    <row r="42" spans="1:16" x14ac:dyDescent="0.25">
      <c r="A42" s="4" t="s">
        <v>64</v>
      </c>
    </row>
    <row r="43" spans="1:16" x14ac:dyDescent="0.25">
      <c r="A43" s="4" t="s">
        <v>75</v>
      </c>
    </row>
    <row r="44" spans="1:16" ht="16.5" x14ac:dyDescent="0.3">
      <c r="A44" s="4" t="s">
        <v>76</v>
      </c>
    </row>
    <row r="45" spans="1:16" x14ac:dyDescent="0.25">
      <c r="A45" s="4" t="s">
        <v>77</v>
      </c>
    </row>
    <row r="46" spans="1:16" x14ac:dyDescent="0.25">
      <c r="A46" s="4" t="s">
        <v>78</v>
      </c>
    </row>
    <row r="47" spans="1:16" x14ac:dyDescent="0.25">
      <c r="A47" s="4" t="s">
        <v>79</v>
      </c>
    </row>
    <row r="48" spans="1:16" ht="16.5" x14ac:dyDescent="0.3">
      <c r="A48" s="4" t="s">
        <v>80</v>
      </c>
    </row>
    <row r="50" spans="1:16" x14ac:dyDescent="0.25">
      <c r="A50" s="6"/>
      <c r="B50" s="6"/>
      <c r="C50" s="6"/>
      <c r="D50" s="6"/>
      <c r="E50" s="6"/>
      <c r="F50" s="6"/>
      <c r="G50" s="6"/>
      <c r="H50" s="6"/>
      <c r="I50" s="6"/>
      <c r="J50" s="6"/>
      <c r="K50" s="6"/>
      <c r="L50" s="6"/>
      <c r="M50" s="6"/>
      <c r="N50" s="6"/>
      <c r="O50" s="6"/>
      <c r="P50" s="6"/>
    </row>
    <row r="52" spans="1:16" ht="16.5" x14ac:dyDescent="0.3">
      <c r="A52" s="4" t="s">
        <v>81</v>
      </c>
    </row>
    <row r="54" spans="1:16" x14ac:dyDescent="0.25">
      <c r="A54" s="4" t="s">
        <v>64</v>
      </c>
    </row>
    <row r="55" spans="1:16" x14ac:dyDescent="0.25">
      <c r="A55" s="4" t="s">
        <v>82</v>
      </c>
    </row>
    <row r="56" spans="1:16" ht="16.5" x14ac:dyDescent="0.3">
      <c r="A56" s="4" t="s">
        <v>76</v>
      </c>
    </row>
    <row r="57" spans="1:16" x14ac:dyDescent="0.25">
      <c r="A57" s="4" t="s">
        <v>83</v>
      </c>
    </row>
    <row r="58" spans="1:16" x14ac:dyDescent="0.25">
      <c r="A58" s="4" t="s">
        <v>78</v>
      </c>
    </row>
    <row r="59" spans="1:16" x14ac:dyDescent="0.25">
      <c r="A59" s="4" t="s">
        <v>84</v>
      </c>
    </row>
    <row r="60" spans="1:16" ht="16.5" x14ac:dyDescent="0.3">
      <c r="A60" s="4" t="s">
        <v>85</v>
      </c>
    </row>
    <row r="61" spans="1:16" x14ac:dyDescent="0.25">
      <c r="A61" s="4" t="s">
        <v>86</v>
      </c>
    </row>
    <row r="62" spans="1:16" x14ac:dyDescent="0.25">
      <c r="A62" s="4" t="s">
        <v>87</v>
      </c>
    </row>
    <row r="64" spans="1:16" x14ac:dyDescent="0.25">
      <c r="A64" s="6"/>
      <c r="B64" s="6"/>
      <c r="C64" s="6"/>
      <c r="D64" s="6"/>
      <c r="E64" s="6"/>
      <c r="F64" s="6"/>
      <c r="G64" s="6"/>
      <c r="H64" s="6"/>
      <c r="I64" s="6"/>
      <c r="J64" s="6"/>
      <c r="K64" s="6"/>
      <c r="L64" s="6"/>
      <c r="M64" s="6"/>
      <c r="N64" s="6"/>
      <c r="O64" s="6"/>
      <c r="P64" s="6"/>
    </row>
    <row r="70" spans="1:16" x14ac:dyDescent="0.25">
      <c r="A70" s="4" t="s">
        <v>64</v>
      </c>
    </row>
    <row r="71" spans="1:16" x14ac:dyDescent="0.25">
      <c r="A71" s="4" t="s">
        <v>88</v>
      </c>
    </row>
    <row r="72" spans="1:16" x14ac:dyDescent="0.25">
      <c r="A72" s="4" t="s">
        <v>89</v>
      </c>
    </row>
    <row r="73" spans="1:16" x14ac:dyDescent="0.25">
      <c r="A73" s="4" t="s">
        <v>65</v>
      </c>
    </row>
    <row r="75" spans="1:16" x14ac:dyDescent="0.25">
      <c r="A75" s="6"/>
      <c r="B75" s="6"/>
      <c r="C75" s="6"/>
      <c r="D75" s="6"/>
      <c r="E75" s="6"/>
      <c r="F75" s="6"/>
      <c r="G75" s="6"/>
      <c r="H75" s="6"/>
      <c r="I75" s="6"/>
      <c r="J75" s="6"/>
      <c r="K75" s="6"/>
      <c r="L75" s="6"/>
      <c r="M75" s="6"/>
      <c r="N75" s="6"/>
      <c r="O75" s="6"/>
      <c r="P75" s="6"/>
    </row>
    <row r="81" spans="1:16" x14ac:dyDescent="0.25">
      <c r="A81" s="4" t="s">
        <v>64</v>
      </c>
    </row>
    <row r="82" spans="1:16" x14ac:dyDescent="0.25">
      <c r="A82" s="4" t="s">
        <v>90</v>
      </c>
    </row>
    <row r="83" spans="1:16" x14ac:dyDescent="0.25">
      <c r="A83" s="4" t="s">
        <v>89</v>
      </c>
    </row>
    <row r="84" spans="1:16" x14ac:dyDescent="0.25">
      <c r="A84" s="4" t="s">
        <v>75</v>
      </c>
    </row>
    <row r="86" spans="1:16" x14ac:dyDescent="0.25">
      <c r="A86" s="6"/>
      <c r="B86" s="6"/>
      <c r="C86" s="6"/>
      <c r="D86" s="6"/>
      <c r="E86" s="6"/>
      <c r="F86" s="6"/>
      <c r="G86" s="6"/>
      <c r="H86" s="6"/>
      <c r="I86" s="6"/>
      <c r="J86" s="6"/>
      <c r="K86" s="6"/>
      <c r="L86" s="6"/>
      <c r="M86" s="6"/>
      <c r="N86" s="6"/>
      <c r="O86" s="6"/>
      <c r="P86" s="6"/>
    </row>
    <row r="89" spans="1:16" ht="16.5" x14ac:dyDescent="0.3">
      <c r="A89" s="4" t="s">
        <v>91</v>
      </c>
    </row>
    <row r="91" spans="1:16" x14ac:dyDescent="0.25">
      <c r="A91" s="4" t="s">
        <v>64</v>
      </c>
    </row>
    <row r="92" spans="1:16" ht="16.5" x14ac:dyDescent="0.3">
      <c r="A92" s="4" t="s">
        <v>92</v>
      </c>
    </row>
    <row r="93" spans="1:16" x14ac:dyDescent="0.25">
      <c r="A93" s="4" t="s">
        <v>82</v>
      </c>
    </row>
    <row r="94" spans="1:16" x14ac:dyDescent="0.25">
      <c r="A94" s="4" t="s">
        <v>93</v>
      </c>
    </row>
    <row r="96" spans="1:16" x14ac:dyDescent="0.25">
      <c r="A96" s="6"/>
      <c r="B96" s="6"/>
      <c r="C96" s="6"/>
      <c r="D96" s="6"/>
      <c r="E96" s="6"/>
      <c r="F96" s="6"/>
      <c r="G96" s="6"/>
      <c r="H96" s="6"/>
      <c r="I96" s="6"/>
      <c r="J96" s="6"/>
      <c r="K96" s="6"/>
      <c r="L96" s="6"/>
      <c r="M96" s="6"/>
      <c r="N96" s="6"/>
      <c r="O96" s="6"/>
      <c r="P96" s="6"/>
    </row>
    <row r="99" spans="1:16" ht="16.5" x14ac:dyDescent="0.3">
      <c r="A99" s="4" t="s">
        <v>94</v>
      </c>
    </row>
    <row r="101" spans="1:16" x14ac:dyDescent="0.25">
      <c r="A101" s="4" t="s">
        <v>64</v>
      </c>
    </row>
    <row r="102" spans="1:16" ht="16.5" x14ac:dyDescent="0.3">
      <c r="A102" s="4" t="s">
        <v>95</v>
      </c>
    </row>
    <row r="103" spans="1:16" x14ac:dyDescent="0.25">
      <c r="A103" s="4" t="s">
        <v>82</v>
      </c>
    </row>
    <row r="104" spans="1:16" x14ac:dyDescent="0.25">
      <c r="A104" s="4" t="s">
        <v>93</v>
      </c>
    </row>
    <row r="106" spans="1:16" x14ac:dyDescent="0.25">
      <c r="A106" s="6"/>
      <c r="B106" s="6"/>
      <c r="C106" s="6"/>
      <c r="D106" s="6"/>
      <c r="E106" s="6"/>
      <c r="F106" s="6"/>
      <c r="G106" s="6"/>
      <c r="H106" s="6"/>
      <c r="I106" s="6"/>
      <c r="J106" s="6"/>
      <c r="K106" s="6"/>
      <c r="L106" s="6"/>
      <c r="M106" s="6"/>
      <c r="N106" s="6"/>
      <c r="O106" s="6"/>
      <c r="P106" s="6"/>
    </row>
  </sheetData>
  <sheetProtection sheet="1" objects="1" scenarios="1" formatCells="0" formatColumns="0" formatRows="0" sort="0" autoFilter="0"/>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D34A52-FD98-459F-B418-0D23E2849EA3}">
  <sheetPr codeName="Sheet5"/>
  <dimension ref="A1:DI242"/>
  <sheetViews>
    <sheetView workbookViewId="0">
      <selection activeCell="J7" sqref="J7"/>
    </sheetView>
  </sheetViews>
  <sheetFormatPr defaultRowHeight="15" x14ac:dyDescent="0.25"/>
  <cols>
    <col min="1" max="1" width="14.7109375" style="1" bestFit="1" customWidth="1"/>
    <col min="2" max="2" width="17.28515625" style="1" bestFit="1" customWidth="1"/>
    <col min="3" max="3" width="9" style="1" bestFit="1" customWidth="1"/>
    <col min="4" max="4" width="19.28515625" style="1" bestFit="1" customWidth="1"/>
    <col min="5" max="6" width="8.5703125" style="1" bestFit="1" customWidth="1"/>
    <col min="7" max="9" width="8.28515625" style="1" bestFit="1" customWidth="1"/>
    <col min="10" max="113" width="9.140625" style="31"/>
    <col min="114" max="16384" width="9.140625" style="1"/>
  </cols>
  <sheetData>
    <row r="1" spans="1:9" ht="14.45" customHeight="1" x14ac:dyDescent="0.25">
      <c r="A1" s="34" t="s">
        <v>96</v>
      </c>
      <c r="B1" s="35" t="s">
        <v>97</v>
      </c>
      <c r="C1" s="36" t="s">
        <v>98</v>
      </c>
      <c r="D1" s="36" t="s">
        <v>99</v>
      </c>
      <c r="E1" s="35" t="s">
        <v>100</v>
      </c>
      <c r="F1" s="35"/>
      <c r="G1" s="35" t="s">
        <v>101</v>
      </c>
      <c r="H1" s="35"/>
      <c r="I1" s="37"/>
    </row>
    <row r="2" spans="1:9" ht="15" customHeight="1" thickBot="1" x14ac:dyDescent="0.3">
      <c r="A2" s="38"/>
      <c r="B2" s="39"/>
      <c r="C2" s="40"/>
      <c r="D2" s="40"/>
      <c r="E2" s="41" t="s">
        <v>102</v>
      </c>
      <c r="F2" s="41" t="s">
        <v>103</v>
      </c>
      <c r="G2" s="41" t="s">
        <v>104</v>
      </c>
      <c r="H2" s="41" t="s">
        <v>105</v>
      </c>
      <c r="I2" s="42" t="s">
        <v>106</v>
      </c>
    </row>
    <row r="3" spans="1:9" x14ac:dyDescent="0.25">
      <c r="A3" s="15" t="s">
        <v>107</v>
      </c>
      <c r="B3" s="15" t="s">
        <v>108</v>
      </c>
      <c r="C3" s="15" t="s">
        <v>109</v>
      </c>
      <c r="D3" s="7" t="s">
        <v>110</v>
      </c>
      <c r="E3" s="8">
        <v>7.643395422273076</v>
      </c>
      <c r="F3" s="8">
        <v>7.643395422273076</v>
      </c>
      <c r="G3" s="8">
        <v>1.9987824408027689E-4</v>
      </c>
      <c r="H3" s="8">
        <v>1.9766576966405723E-4</v>
      </c>
      <c r="I3" s="8">
        <v>3.8233549220030318E-6</v>
      </c>
    </row>
    <row r="4" spans="1:9" x14ac:dyDescent="0.25">
      <c r="A4" s="15"/>
      <c r="B4" s="15"/>
      <c r="C4" s="15"/>
      <c r="D4" s="7" t="s">
        <v>111</v>
      </c>
      <c r="E4" s="8">
        <v>0.15447419257562925</v>
      </c>
      <c r="F4" s="8">
        <v>0.15447419257562925</v>
      </c>
      <c r="G4" s="8">
        <v>3.0099279095983819E-6</v>
      </c>
      <c r="H4" s="8">
        <v>2.8798123438984643E-6</v>
      </c>
      <c r="I4" s="8">
        <v>2.2628935540264597E-7</v>
      </c>
    </row>
    <row r="5" spans="1:9" x14ac:dyDescent="0.25">
      <c r="A5" s="15"/>
      <c r="B5" s="15"/>
      <c r="C5" s="15"/>
      <c r="D5" s="7" t="s">
        <v>112</v>
      </c>
      <c r="E5" s="8">
        <v>0.49731315355937533</v>
      </c>
      <c r="F5" s="8">
        <v>0.49731315355937533</v>
      </c>
      <c r="G5" s="8">
        <v>1.0764126072958816E-5</v>
      </c>
      <c r="H5" s="8">
        <v>1.0456224629969161E-5</v>
      </c>
      <c r="I5" s="8">
        <v>5.4566249406609835E-7</v>
      </c>
    </row>
    <row r="6" spans="1:9" x14ac:dyDescent="0.25">
      <c r="A6" s="15"/>
      <c r="B6" s="15"/>
      <c r="C6" s="15" t="s">
        <v>113</v>
      </c>
      <c r="D6" s="7" t="s">
        <v>110</v>
      </c>
      <c r="E6" s="8">
        <v>7.2924407391561372</v>
      </c>
      <c r="F6" s="8">
        <v>7.2924407391561372</v>
      </c>
      <c r="G6" s="8">
        <v>1.9104289784142753E-4</v>
      </c>
      <c r="H6" s="8">
        <v>1.880927644552693E-4</v>
      </c>
      <c r="I6" s="8">
        <v>2.9501288630851426E-6</v>
      </c>
    </row>
    <row r="7" spans="1:9" x14ac:dyDescent="0.25">
      <c r="A7" s="15"/>
      <c r="B7" s="15"/>
      <c r="C7" s="15"/>
      <c r="D7" s="7" t="s">
        <v>111</v>
      </c>
      <c r="E7" s="8">
        <v>0.1464393207940056</v>
      </c>
      <c r="F7" s="8">
        <v>0.1464393207940056</v>
      </c>
      <c r="G7" s="8">
        <v>2.9631347187862554E-6</v>
      </c>
      <c r="H7" s="8">
        <v>2.7855058440989503E-6</v>
      </c>
      <c r="I7" s="8">
        <v>1.7762887185440281E-7</v>
      </c>
    </row>
    <row r="8" spans="1:9" x14ac:dyDescent="0.25">
      <c r="A8" s="15"/>
      <c r="B8" s="15"/>
      <c r="C8" s="15"/>
      <c r="D8" s="7" t="s">
        <v>112</v>
      </c>
      <c r="E8" s="8">
        <v>0.47679525537450851</v>
      </c>
      <c r="F8" s="8">
        <v>0.47679525537450851</v>
      </c>
      <c r="G8" s="8">
        <v>1.0456127272829184E-5</v>
      </c>
      <c r="H8" s="8">
        <v>1.0030175289389971E-5</v>
      </c>
      <c r="I8" s="8">
        <v>4.2595198585266008E-7</v>
      </c>
    </row>
    <row r="9" spans="1:9" x14ac:dyDescent="0.25">
      <c r="A9" s="15"/>
      <c r="B9" s="15" t="s">
        <v>114</v>
      </c>
      <c r="C9" s="15" t="s">
        <v>109</v>
      </c>
      <c r="D9" s="7" t="s">
        <v>110</v>
      </c>
      <c r="E9" s="8">
        <v>7.8121674062946438</v>
      </c>
      <c r="F9" s="8">
        <v>5.3507995933524937</v>
      </c>
      <c r="G9" s="8">
        <v>1.4097854701851592E-4</v>
      </c>
      <c r="H9" s="8">
        <v>1.3949517910050169E-4</v>
      </c>
      <c r="I9" s="8">
        <v>2.8150310443299597E-6</v>
      </c>
    </row>
    <row r="10" spans="1:9" x14ac:dyDescent="0.25">
      <c r="A10" s="15"/>
      <c r="B10" s="15"/>
      <c r="C10" s="15"/>
      <c r="D10" s="7" t="s">
        <v>111</v>
      </c>
      <c r="E10" s="8">
        <v>0.15793831232034311</v>
      </c>
      <c r="F10" s="8">
        <v>0.10817692624681041</v>
      </c>
      <c r="G10" s="8">
        <v>2.1169901711644517E-6</v>
      </c>
      <c r="H10" s="8">
        <v>2.0082082076236936E-6</v>
      </c>
      <c r="I10" s="8">
        <v>1.6723654176801786E-7</v>
      </c>
    </row>
    <row r="11" spans="1:9" x14ac:dyDescent="0.25">
      <c r="A11" s="15"/>
      <c r="B11" s="15"/>
      <c r="C11" s="15"/>
      <c r="D11" s="7" t="s">
        <v>112</v>
      </c>
      <c r="E11" s="8">
        <v>0.5072751142705767</v>
      </c>
      <c r="F11" s="8">
        <v>0.34744870840450437</v>
      </c>
      <c r="G11" s="8">
        <v>7.4519790146959912E-6</v>
      </c>
      <c r="H11" s="8">
        <v>7.2415850375953143E-6</v>
      </c>
      <c r="I11" s="8">
        <v>4.1066181972155453E-7</v>
      </c>
    </row>
    <row r="12" spans="1:9" x14ac:dyDescent="0.25">
      <c r="A12" s="15"/>
      <c r="B12" s="15"/>
      <c r="C12" s="15" t="s">
        <v>113</v>
      </c>
      <c r="D12" s="7" t="s">
        <v>110</v>
      </c>
      <c r="E12" s="8">
        <v>7.2863345049441754</v>
      </c>
      <c r="F12" s="8">
        <v>4.9906400718795645</v>
      </c>
      <c r="G12" s="8">
        <v>1.313265115264511E-4</v>
      </c>
      <c r="H12" s="8">
        <v>1.2933093672389085E-4</v>
      </c>
      <c r="I12" s="8">
        <v>1.995571724533017E-6</v>
      </c>
    </row>
    <row r="13" spans="1:9" x14ac:dyDescent="0.25">
      <c r="A13" s="15"/>
      <c r="B13" s="15"/>
      <c r="C13" s="15"/>
      <c r="D13" s="7" t="s">
        <v>111</v>
      </c>
      <c r="E13" s="8">
        <v>0.14630168250869438</v>
      </c>
      <c r="F13" s="8">
        <v>0.1002066318552704</v>
      </c>
      <c r="G13" s="8">
        <v>2.0333362283172191E-6</v>
      </c>
      <c r="H13" s="8">
        <v>1.913691622626612E-6</v>
      </c>
      <c r="I13" s="8">
        <v>1.1964460339075284E-7</v>
      </c>
    </row>
    <row r="14" spans="1:9" x14ac:dyDescent="0.25">
      <c r="A14" s="15"/>
      <c r="B14" s="15"/>
      <c r="C14" s="15"/>
      <c r="D14" s="7" t="s">
        <v>112</v>
      </c>
      <c r="E14" s="8">
        <v>0.47640278106109935</v>
      </c>
      <c r="F14" s="8">
        <v>0.32630327469938286</v>
      </c>
      <c r="G14" s="8">
        <v>7.1810206513523555E-6</v>
      </c>
      <c r="H14" s="8">
        <v>6.8933267353389443E-6</v>
      </c>
      <c r="I14" s="8">
        <v>2.8769391761086007E-7</v>
      </c>
    </row>
    <row r="15" spans="1:9" x14ac:dyDescent="0.25">
      <c r="A15" s="7"/>
      <c r="B15" s="7"/>
      <c r="C15" s="7"/>
      <c r="D15" s="9" t="s">
        <v>115</v>
      </c>
      <c r="E15" s="8">
        <v>7.8121674062946438</v>
      </c>
      <c r="F15" s="8">
        <v>7.643395422273076</v>
      </c>
      <c r="G15" s="8">
        <v>1.9987824408027689E-4</v>
      </c>
      <c r="H15" s="8">
        <v>1.9766576966405723E-4</v>
      </c>
      <c r="I15" s="8">
        <v>3.8233549220030318E-6</v>
      </c>
    </row>
    <row r="16" spans="1:9" x14ac:dyDescent="0.25">
      <c r="A16" s="15" t="s">
        <v>107</v>
      </c>
      <c r="B16" s="15" t="s">
        <v>116</v>
      </c>
      <c r="C16" s="15" t="s">
        <v>109</v>
      </c>
      <c r="D16" s="7" t="s">
        <v>110</v>
      </c>
      <c r="E16" s="8">
        <v>16.003317567444036</v>
      </c>
      <c r="F16" s="10">
        <v>16.003317567444036</v>
      </c>
      <c r="G16" s="10">
        <v>2.6839422547027052E-4</v>
      </c>
      <c r="H16" s="10">
        <v>2.6533133431978572E-4</v>
      </c>
      <c r="I16" s="10">
        <v>3.8621552965863921E-6</v>
      </c>
    </row>
    <row r="17" spans="1:9" x14ac:dyDescent="0.25">
      <c r="A17" s="15"/>
      <c r="B17" s="15"/>
      <c r="C17" s="15"/>
      <c r="D17" s="7" t="s">
        <v>111</v>
      </c>
      <c r="E17" s="8">
        <v>0.37068422559989556</v>
      </c>
      <c r="F17" s="8">
        <v>0.37068422559989556</v>
      </c>
      <c r="G17" s="8">
        <v>5.0932796739751554E-6</v>
      </c>
      <c r="H17" s="8">
        <v>4.88907808485432E-6</v>
      </c>
      <c r="I17" s="8">
        <v>2.2023526772489593E-7</v>
      </c>
    </row>
    <row r="18" spans="1:9" x14ac:dyDescent="0.25">
      <c r="A18" s="15"/>
      <c r="B18" s="15"/>
      <c r="C18" s="15"/>
      <c r="D18" s="7" t="s">
        <v>112</v>
      </c>
      <c r="E18" s="8">
        <v>1.328657773015693</v>
      </c>
      <c r="F18" s="8">
        <v>1.328657773015693</v>
      </c>
      <c r="G18" s="8">
        <v>2.0246672541670828E-5</v>
      </c>
      <c r="H18" s="8">
        <v>1.9757278236034992E-5</v>
      </c>
      <c r="I18" s="8">
        <v>5.396133369682373E-7</v>
      </c>
    </row>
    <row r="19" spans="1:9" x14ac:dyDescent="0.25">
      <c r="A19" s="15"/>
      <c r="B19" s="15"/>
      <c r="C19" s="15" t="s">
        <v>113</v>
      </c>
      <c r="D19" s="7" t="s">
        <v>110</v>
      </c>
      <c r="E19" s="8">
        <v>14.403597003126945</v>
      </c>
      <c r="F19" s="8">
        <v>14.403597003126945</v>
      </c>
      <c r="G19" s="8">
        <v>2.6141723487299395E-4</v>
      </c>
      <c r="H19" s="8">
        <v>2.5847836526180987E-4</v>
      </c>
      <c r="I19" s="8">
        <v>2.9388650518081405E-6</v>
      </c>
    </row>
    <row r="20" spans="1:9" x14ac:dyDescent="0.25">
      <c r="A20" s="15"/>
      <c r="B20" s="15"/>
      <c r="C20" s="15"/>
      <c r="D20" s="7" t="s">
        <v>111</v>
      </c>
      <c r="E20" s="8">
        <v>0.33308243038839941</v>
      </c>
      <c r="F20" s="8">
        <v>0.33308243038839941</v>
      </c>
      <c r="G20" s="8">
        <v>4.7754892577358223E-6</v>
      </c>
      <c r="H20" s="8">
        <v>4.6055037811188263E-6</v>
      </c>
      <c r="I20" s="8">
        <v>1.6998547854971751E-7</v>
      </c>
    </row>
    <row r="21" spans="1:9" x14ac:dyDescent="0.25">
      <c r="A21" s="15"/>
      <c r="B21" s="15"/>
      <c r="C21" s="15"/>
      <c r="D21" s="7" t="s">
        <v>112</v>
      </c>
      <c r="E21" s="8">
        <v>1.2031663289234642</v>
      </c>
      <c r="F21" s="8">
        <v>1.2031663289234642</v>
      </c>
      <c r="G21" s="8">
        <v>1.8865789334484791E-5</v>
      </c>
      <c r="H21" s="8">
        <v>1.8444602478925884E-5</v>
      </c>
      <c r="I21" s="8">
        <v>4.2118684094920084E-7</v>
      </c>
    </row>
    <row r="22" spans="1:9" x14ac:dyDescent="0.25">
      <c r="A22" s="15"/>
      <c r="B22" s="15" t="s">
        <v>117</v>
      </c>
      <c r="C22" s="15" t="s">
        <v>109</v>
      </c>
      <c r="D22" s="7" t="s">
        <v>110</v>
      </c>
      <c r="E22" s="10">
        <v>16.726205298865562</v>
      </c>
      <c r="F22" s="8">
        <v>11.456304999222938</v>
      </c>
      <c r="G22" s="8">
        <v>1.9554782848856572E-4</v>
      </c>
      <c r="H22" s="8">
        <v>1.9409303302084894E-4</v>
      </c>
      <c r="I22" s="8">
        <v>2.7963672592308872E-6</v>
      </c>
    </row>
    <row r="23" spans="1:9" x14ac:dyDescent="0.25">
      <c r="A23" s="15"/>
      <c r="B23" s="15"/>
      <c r="C23" s="15"/>
      <c r="D23" s="7" t="s">
        <v>111</v>
      </c>
      <c r="E23" s="8">
        <v>0.38052087657302536</v>
      </c>
      <c r="F23" s="8">
        <v>0.26063073737878367</v>
      </c>
      <c r="G23" s="8">
        <v>3.5568464433381525E-6</v>
      </c>
      <c r="H23" s="8">
        <v>3.4162305177464237E-6</v>
      </c>
      <c r="I23" s="8">
        <v>1.6161132286983296E-7</v>
      </c>
    </row>
    <row r="24" spans="1:9" x14ac:dyDescent="0.25">
      <c r="A24" s="15"/>
      <c r="B24" s="15"/>
      <c r="C24" s="15"/>
      <c r="D24" s="7" t="s">
        <v>112</v>
      </c>
      <c r="E24" s="8">
        <v>1.3661374611400541</v>
      </c>
      <c r="F24" s="8">
        <v>0.93571058982195199</v>
      </c>
      <c r="G24" s="8">
        <v>1.4114311870966988E-5</v>
      </c>
      <c r="H24" s="8">
        <v>1.3731762223407119E-5</v>
      </c>
      <c r="I24" s="8">
        <v>4.0849817501365082E-7</v>
      </c>
    </row>
    <row r="25" spans="1:9" x14ac:dyDescent="0.25">
      <c r="A25" s="15"/>
      <c r="B25" s="15"/>
      <c r="C25" s="15" t="s">
        <v>113</v>
      </c>
      <c r="D25" s="7" t="s">
        <v>110</v>
      </c>
      <c r="E25" s="8">
        <v>14.438677681173996</v>
      </c>
      <c r="F25" s="8">
        <v>9.8895052610780834</v>
      </c>
      <c r="G25" s="8">
        <v>1.7966998043699277E-4</v>
      </c>
      <c r="H25" s="8">
        <v>1.7768300699543693E-4</v>
      </c>
      <c r="I25" s="8">
        <v>1.9869702895155969E-6</v>
      </c>
    </row>
    <row r="26" spans="1:9" x14ac:dyDescent="0.25">
      <c r="A26" s="15"/>
      <c r="B26" s="15"/>
      <c r="C26" s="15"/>
      <c r="D26" s="7" t="s">
        <v>111</v>
      </c>
      <c r="E26" s="8">
        <v>0.33308413006728416</v>
      </c>
      <c r="F26" s="8">
        <v>0.22813981511457812</v>
      </c>
      <c r="G26" s="8">
        <v>3.2735591056150769E-6</v>
      </c>
      <c r="H26" s="8">
        <v>3.1592618374172797E-6</v>
      </c>
      <c r="I26" s="8">
        <v>1.1429726947815145E-7</v>
      </c>
    </row>
    <row r="27" spans="1:9" x14ac:dyDescent="0.25">
      <c r="A27" s="15"/>
      <c r="B27" s="15"/>
      <c r="C27" s="15"/>
      <c r="D27" s="7" t="s">
        <v>112</v>
      </c>
      <c r="E27" s="8">
        <v>1.2052719628119546</v>
      </c>
      <c r="F27" s="8">
        <v>0.82552874165202383</v>
      </c>
      <c r="G27" s="8">
        <v>1.2965430583407563E-5</v>
      </c>
      <c r="H27" s="8">
        <v>1.2681059794921435E-5</v>
      </c>
      <c r="I27" s="8">
        <v>2.8437077770803909E-7</v>
      </c>
    </row>
    <row r="28" spans="1:9" x14ac:dyDescent="0.25">
      <c r="A28" s="7"/>
      <c r="B28" s="7"/>
      <c r="C28" s="7"/>
      <c r="D28" s="9" t="s">
        <v>115</v>
      </c>
      <c r="E28" s="8">
        <v>16.726205298865562</v>
      </c>
      <c r="F28" s="8">
        <v>16.003317567444036</v>
      </c>
      <c r="G28" s="8">
        <v>2.6839422547027052E-4</v>
      </c>
      <c r="H28" s="8">
        <v>2.6533133431978572E-4</v>
      </c>
      <c r="I28" s="8">
        <v>3.8621552965863921E-6</v>
      </c>
    </row>
    <row r="29" spans="1:9" x14ac:dyDescent="0.25">
      <c r="A29" s="15" t="s">
        <v>107</v>
      </c>
      <c r="B29" s="15" t="s">
        <v>118</v>
      </c>
      <c r="C29" s="15" t="s">
        <v>109</v>
      </c>
      <c r="D29" s="7" t="s">
        <v>110</v>
      </c>
      <c r="E29" s="8">
        <v>7.98335777330289</v>
      </c>
      <c r="F29" s="8">
        <v>7.98335777330289</v>
      </c>
      <c r="G29" s="8">
        <v>9.5606476922022564E-6</v>
      </c>
      <c r="H29" s="8">
        <v>9.5575619063806493E-6</v>
      </c>
      <c r="I29" s="8">
        <v>3.3786351630833792E-9</v>
      </c>
    </row>
    <row r="30" spans="1:9" x14ac:dyDescent="0.25">
      <c r="A30" s="15"/>
      <c r="B30" s="15"/>
      <c r="C30" s="15"/>
      <c r="D30" s="7" t="s">
        <v>111</v>
      </c>
      <c r="E30" s="8">
        <v>0.17594484915194647</v>
      </c>
      <c r="F30" s="8">
        <v>0.17594484915194647</v>
      </c>
      <c r="G30" s="8">
        <v>2.0175295036326792E-7</v>
      </c>
      <c r="H30" s="8">
        <v>2.0146805736399934E-7</v>
      </c>
      <c r="I30" s="8">
        <v>3.2526157698433681E-10</v>
      </c>
    </row>
    <row r="31" spans="1:9" x14ac:dyDescent="0.25">
      <c r="A31" s="15"/>
      <c r="B31" s="15"/>
      <c r="C31" s="15"/>
      <c r="D31" s="7" t="s">
        <v>112</v>
      </c>
      <c r="E31" s="8">
        <v>0.54686276111637899</v>
      </c>
      <c r="F31" s="8">
        <v>0.54686276111637899</v>
      </c>
      <c r="G31" s="8">
        <v>6.3366031471259897E-7</v>
      </c>
      <c r="H31" s="8">
        <v>6.3308904792869761E-7</v>
      </c>
      <c r="I31" s="8">
        <v>6.1843323655558039E-10</v>
      </c>
    </row>
    <row r="32" spans="1:9" x14ac:dyDescent="0.25">
      <c r="A32" s="15"/>
      <c r="B32" s="15"/>
      <c r="C32" s="15" t="s">
        <v>113</v>
      </c>
      <c r="D32" s="7" t="s">
        <v>110</v>
      </c>
      <c r="E32" s="8">
        <v>7.614972820777699</v>
      </c>
      <c r="F32" s="8">
        <v>7.614972820777699</v>
      </c>
      <c r="G32" s="8">
        <v>9.1321481955626397E-6</v>
      </c>
      <c r="H32" s="8">
        <v>9.1294895098480667E-6</v>
      </c>
      <c r="I32" s="8">
        <v>2.6583746000643344E-9</v>
      </c>
    </row>
    <row r="33" spans="1:9" x14ac:dyDescent="0.25">
      <c r="A33" s="15"/>
      <c r="B33" s="15"/>
      <c r="C33" s="15"/>
      <c r="D33" s="7" t="s">
        <v>111</v>
      </c>
      <c r="E33" s="8">
        <v>0.16644409680139394</v>
      </c>
      <c r="F33" s="8">
        <v>0.16644409680139394</v>
      </c>
      <c r="G33" s="8">
        <v>1.9114757738858951E-7</v>
      </c>
      <c r="H33" s="8">
        <v>1.9089894335859013E-7</v>
      </c>
      <c r="I33" s="8">
        <v>2.4863415468677503E-10</v>
      </c>
    </row>
    <row r="34" spans="1:9" x14ac:dyDescent="0.25">
      <c r="A34" s="15"/>
      <c r="B34" s="15"/>
      <c r="C34" s="15"/>
      <c r="D34" s="7" t="s">
        <v>112</v>
      </c>
      <c r="E34" s="8">
        <v>0.52394452959300442</v>
      </c>
      <c r="F34" s="8">
        <v>0.52394452959300442</v>
      </c>
      <c r="G34" s="8">
        <v>6.0787421212026214E-7</v>
      </c>
      <c r="H34" s="8">
        <v>6.0738889462838119E-7</v>
      </c>
      <c r="I34" s="8">
        <v>4.8531689310771491E-10</v>
      </c>
    </row>
    <row r="35" spans="1:9" x14ac:dyDescent="0.25">
      <c r="A35" s="15"/>
      <c r="B35" s="15" t="s">
        <v>119</v>
      </c>
      <c r="C35" s="15" t="s">
        <v>109</v>
      </c>
      <c r="D35" s="7" t="s">
        <v>110</v>
      </c>
      <c r="E35" s="8">
        <v>8.1769543488513463</v>
      </c>
      <c r="F35" s="8">
        <v>5.6006536635968143</v>
      </c>
      <c r="G35" s="8">
        <v>6.7087489282247994E-6</v>
      </c>
      <c r="H35" s="8">
        <v>6.7063134770911688E-6</v>
      </c>
      <c r="I35" s="8">
        <v>2.4795953761357436E-9</v>
      </c>
    </row>
    <row r="36" spans="1:9" x14ac:dyDescent="0.25">
      <c r="A36" s="15"/>
      <c r="B36" s="15"/>
      <c r="C36" s="15"/>
      <c r="D36" s="7" t="s">
        <v>111</v>
      </c>
      <c r="E36" s="8">
        <v>0.17988685640958338</v>
      </c>
      <c r="F36" s="8">
        <v>0.12321017562300279</v>
      </c>
      <c r="G36" s="8">
        <v>1.4108722820937321E-7</v>
      </c>
      <c r="H36" s="8">
        <v>1.4088212588558341E-7</v>
      </c>
      <c r="I36" s="8">
        <v>2.321228426617542E-10</v>
      </c>
    </row>
    <row r="37" spans="1:9" x14ac:dyDescent="0.25">
      <c r="A37" s="15"/>
      <c r="B37" s="15"/>
      <c r="C37" s="15"/>
      <c r="D37" s="7" t="s">
        <v>112</v>
      </c>
      <c r="E37" s="8">
        <v>0.55799491266724388</v>
      </c>
      <c r="F37" s="8">
        <v>0.38218829634742746</v>
      </c>
      <c r="G37" s="8">
        <v>4.4255157906346496E-7</v>
      </c>
      <c r="H37" s="8">
        <v>4.4216265238266235E-7</v>
      </c>
      <c r="I37" s="8">
        <v>4.5579736794041022E-10</v>
      </c>
    </row>
    <row r="38" spans="1:9" x14ac:dyDescent="0.25">
      <c r="A38" s="15"/>
      <c r="B38" s="15"/>
      <c r="C38" s="15" t="s">
        <v>113</v>
      </c>
      <c r="D38" s="7" t="s">
        <v>110</v>
      </c>
      <c r="E38" s="8">
        <v>7.6101400861729989</v>
      </c>
      <c r="F38" s="8">
        <v>5.2124247165568507</v>
      </c>
      <c r="G38" s="8">
        <v>6.2490245221434082E-6</v>
      </c>
      <c r="H38" s="8">
        <v>6.2472291270522928E-6</v>
      </c>
      <c r="I38" s="8">
        <v>1.7951809058076689E-9</v>
      </c>
    </row>
    <row r="39" spans="1:9" x14ac:dyDescent="0.25">
      <c r="A39" s="15"/>
      <c r="B39" s="15"/>
      <c r="C39" s="15"/>
      <c r="D39" s="7" t="s">
        <v>111</v>
      </c>
      <c r="E39" s="8">
        <v>0.16633316728564027</v>
      </c>
      <c r="F39" s="8">
        <v>0.11392682690797307</v>
      </c>
      <c r="G39" s="8">
        <v>1.3082411306882134E-7</v>
      </c>
      <c r="H39" s="8">
        <v>1.306563522445363E-7</v>
      </c>
      <c r="I39" s="8">
        <v>1.6776088954609555E-10</v>
      </c>
    </row>
    <row r="40" spans="1:9" x14ac:dyDescent="0.25">
      <c r="A40" s="15"/>
      <c r="B40" s="15"/>
      <c r="C40" s="15"/>
      <c r="D40" s="7" t="s">
        <v>112</v>
      </c>
      <c r="E40" s="8">
        <v>0.52365351683513384</v>
      </c>
      <c r="F40" s="8">
        <v>0.35866679235283161</v>
      </c>
      <c r="G40" s="8">
        <v>4.160634181166098E-7</v>
      </c>
      <c r="H40" s="8">
        <v>4.1573563968237223E-7</v>
      </c>
      <c r="I40" s="8">
        <v>3.2777799356545472E-10</v>
      </c>
    </row>
    <row r="41" spans="1:9" x14ac:dyDescent="0.25">
      <c r="A41" s="7"/>
      <c r="B41" s="7"/>
      <c r="C41" s="7"/>
      <c r="D41" s="9" t="s">
        <v>115</v>
      </c>
      <c r="E41" s="8">
        <v>16.726205298865562</v>
      </c>
      <c r="F41" s="8">
        <v>16.003317567444036</v>
      </c>
      <c r="G41" s="8">
        <v>2.6839422547027052E-4</v>
      </c>
      <c r="H41" s="8">
        <v>2.6533133431978572E-4</v>
      </c>
      <c r="I41" s="8">
        <v>3.8621552965863921E-6</v>
      </c>
    </row>
    <row r="42" spans="1:9" x14ac:dyDescent="0.25">
      <c r="A42" s="15" t="s">
        <v>107</v>
      </c>
      <c r="B42" s="15" t="s">
        <v>120</v>
      </c>
      <c r="C42" s="15" t="s">
        <v>109</v>
      </c>
      <c r="D42" s="7" t="s">
        <v>110</v>
      </c>
      <c r="E42" s="8">
        <v>15.345337787638206</v>
      </c>
      <c r="F42" s="8">
        <v>15.345337787638206</v>
      </c>
      <c r="G42" s="8">
        <v>1.4888827514858659E-5</v>
      </c>
      <c r="H42" s="8">
        <v>1.4886487049888391E-5</v>
      </c>
      <c r="I42" s="8">
        <v>3.4023074250939036E-9</v>
      </c>
    </row>
    <row r="43" spans="1:9" x14ac:dyDescent="0.25">
      <c r="A43" s="15"/>
      <c r="B43" s="15"/>
      <c r="C43" s="15"/>
      <c r="D43" s="7" t="s">
        <v>111</v>
      </c>
      <c r="E43" s="8">
        <v>0.68521032695878126</v>
      </c>
      <c r="F43" s="8">
        <v>0.68521032695878126</v>
      </c>
      <c r="G43" s="8">
        <v>7.683718862679017E-7</v>
      </c>
      <c r="H43" s="8">
        <v>7.6809539769235365E-7</v>
      </c>
      <c r="I43" s="8">
        <v>3.2450487960416336E-10</v>
      </c>
    </row>
    <row r="44" spans="1:9" x14ac:dyDescent="0.25">
      <c r="A44" s="15"/>
      <c r="B44" s="15"/>
      <c r="C44" s="15"/>
      <c r="D44" s="7" t="s">
        <v>112</v>
      </c>
      <c r="E44" s="8">
        <v>1.7460276637863414</v>
      </c>
      <c r="F44" s="8">
        <v>1.7460276637863414</v>
      </c>
      <c r="G44" s="8">
        <v>1.9393697438641054E-6</v>
      </c>
      <c r="H44" s="8">
        <v>1.9389401511801921E-6</v>
      </c>
      <c r="I44" s="8">
        <v>6.1984595330019405E-10</v>
      </c>
    </row>
    <row r="45" spans="1:9" x14ac:dyDescent="0.25">
      <c r="A45" s="15"/>
      <c r="B45" s="15"/>
      <c r="C45" s="15" t="s">
        <v>113</v>
      </c>
      <c r="D45" s="7" t="s">
        <v>110</v>
      </c>
      <c r="E45" s="8">
        <v>14.037191143185247</v>
      </c>
      <c r="F45" s="8">
        <v>14.037191143185247</v>
      </c>
      <c r="G45" s="8">
        <v>1.4078700818349318E-5</v>
      </c>
      <c r="H45" s="8">
        <v>1.4076051579025898E-5</v>
      </c>
      <c r="I45" s="8">
        <v>2.648914035074821E-9</v>
      </c>
    </row>
    <row r="46" spans="1:9" x14ac:dyDescent="0.25">
      <c r="A46" s="15"/>
      <c r="B46" s="15"/>
      <c r="C46" s="15"/>
      <c r="D46" s="7" t="s">
        <v>111</v>
      </c>
      <c r="E46" s="8">
        <v>0.57597249234280556</v>
      </c>
      <c r="F46" s="8">
        <v>0.57597249234280556</v>
      </c>
      <c r="G46" s="8">
        <v>6.4455484212573518E-7</v>
      </c>
      <c r="H46" s="8">
        <v>6.4431343312307668E-7</v>
      </c>
      <c r="I46" s="8">
        <v>2.4140922693014356E-10</v>
      </c>
    </row>
    <row r="47" spans="1:9" x14ac:dyDescent="0.25">
      <c r="A47" s="15"/>
      <c r="B47" s="15"/>
      <c r="C47" s="15"/>
      <c r="D47" s="7" t="s">
        <v>112</v>
      </c>
      <c r="E47" s="8">
        <v>1.5533162783621075</v>
      </c>
      <c r="F47" s="8">
        <v>1.5533162783621075</v>
      </c>
      <c r="G47" s="8">
        <v>1.735657756163925E-6</v>
      </c>
      <c r="H47" s="8">
        <v>1.7351723795897266E-6</v>
      </c>
      <c r="I47" s="8">
        <v>4.8537679820339798E-10</v>
      </c>
    </row>
    <row r="48" spans="1:9" x14ac:dyDescent="0.25">
      <c r="A48" s="15"/>
      <c r="B48" s="15" t="s">
        <v>121</v>
      </c>
      <c r="C48" s="15" t="s">
        <v>109</v>
      </c>
      <c r="D48" s="7" t="s">
        <v>110</v>
      </c>
      <c r="E48" s="8">
        <v>16.164109929947568</v>
      </c>
      <c r="F48" s="8">
        <v>11.071308171196955</v>
      </c>
      <c r="G48" s="8">
        <v>1.0943883715211558E-5</v>
      </c>
      <c r="H48" s="8">
        <v>1.0941460437784651E-5</v>
      </c>
      <c r="I48" s="8">
        <v>2.4976049756409521E-9</v>
      </c>
    </row>
    <row r="49" spans="1:9" x14ac:dyDescent="0.25">
      <c r="A49" s="15"/>
      <c r="B49" s="15"/>
      <c r="C49" s="15"/>
      <c r="D49" s="7" t="s">
        <v>111</v>
      </c>
      <c r="E49" s="8">
        <v>0.70218434028585586</v>
      </c>
      <c r="F49" s="8">
        <v>0.48094817827798336</v>
      </c>
      <c r="G49" s="8">
        <v>5.386691874857779E-7</v>
      </c>
      <c r="H49" s="8">
        <v>5.3849155090568824E-7</v>
      </c>
      <c r="I49" s="8">
        <v>2.2951430144410532E-10</v>
      </c>
    </row>
    <row r="50" spans="1:9" x14ac:dyDescent="0.25">
      <c r="A50" s="15"/>
      <c r="B50" s="15"/>
      <c r="C50" s="15"/>
      <c r="D50" s="7" t="s">
        <v>112</v>
      </c>
      <c r="E50" s="8">
        <v>1.8073819824756043</v>
      </c>
      <c r="F50" s="8">
        <v>1.2379328647093244</v>
      </c>
      <c r="G50" s="8">
        <v>1.3749556779013663E-6</v>
      </c>
      <c r="H50" s="8">
        <v>1.3745135253274432E-6</v>
      </c>
      <c r="I50" s="8">
        <v>4.5696687387013256E-10</v>
      </c>
    </row>
    <row r="51" spans="1:9" x14ac:dyDescent="0.25">
      <c r="A51" s="15"/>
      <c r="B51" s="15"/>
      <c r="C51" s="15" t="s">
        <v>113</v>
      </c>
      <c r="D51" s="7" t="s">
        <v>110</v>
      </c>
      <c r="E51" s="8">
        <v>14.059655872221532</v>
      </c>
      <c r="F51" s="8">
        <v>9.6299012823435159</v>
      </c>
      <c r="G51" s="8">
        <v>9.6364274549745525E-6</v>
      </c>
      <c r="H51" s="8">
        <v>9.6346392170294339E-6</v>
      </c>
      <c r="I51" s="8">
        <v>1.7880158819245575E-9</v>
      </c>
    </row>
    <row r="52" spans="1:9" x14ac:dyDescent="0.25">
      <c r="A52" s="15"/>
      <c r="B52" s="15"/>
      <c r="C52" s="15"/>
      <c r="D52" s="7" t="s">
        <v>111</v>
      </c>
      <c r="E52" s="8">
        <v>0.57811166629075561</v>
      </c>
      <c r="F52" s="8">
        <v>0.39596689471969537</v>
      </c>
      <c r="G52" s="8">
        <v>4.4317552924290794E-7</v>
      </c>
      <c r="H52" s="8">
        <v>4.4301295428035855E-7</v>
      </c>
      <c r="I52" s="8">
        <v>1.6257505694615068E-10</v>
      </c>
    </row>
    <row r="53" spans="1:9" x14ac:dyDescent="0.25">
      <c r="A53" s="15"/>
      <c r="B53" s="15"/>
      <c r="C53" s="15"/>
      <c r="D53" s="7" t="s">
        <v>112</v>
      </c>
      <c r="E53" s="8">
        <v>1.5587482430725903</v>
      </c>
      <c r="F53" s="8">
        <v>1.0676357829264318</v>
      </c>
      <c r="G53" s="8">
        <v>1.1925079685426473E-6</v>
      </c>
      <c r="H53" s="8">
        <v>1.192180266212338E-6</v>
      </c>
      <c r="I53" s="8">
        <v>3.2770241079471496E-10</v>
      </c>
    </row>
    <row r="54" spans="1:9" s="31" customFormat="1" x14ac:dyDescent="0.25">
      <c r="D54" s="32" t="s">
        <v>115</v>
      </c>
      <c r="E54" s="33">
        <v>16.726205298865562</v>
      </c>
      <c r="F54" s="33">
        <v>16.003317567444036</v>
      </c>
      <c r="G54" s="33">
        <v>2.6839422547027052E-4</v>
      </c>
      <c r="H54" s="33">
        <v>2.6533133431978572E-4</v>
      </c>
      <c r="I54" s="33">
        <v>3.8621552965863921E-6</v>
      </c>
    </row>
    <row r="55" spans="1:9" s="31" customFormat="1" x14ac:dyDescent="0.25"/>
    <row r="56" spans="1:9" s="31" customFormat="1" x14ac:dyDescent="0.25"/>
    <row r="57" spans="1:9" s="31" customFormat="1" x14ac:dyDescent="0.25"/>
    <row r="58" spans="1:9" s="31" customFormat="1" x14ac:dyDescent="0.25"/>
    <row r="59" spans="1:9" s="31" customFormat="1" x14ac:dyDescent="0.25"/>
    <row r="60" spans="1:9" s="31" customFormat="1" x14ac:dyDescent="0.25"/>
    <row r="61" spans="1:9" s="31" customFormat="1" x14ac:dyDescent="0.25"/>
    <row r="62" spans="1:9" s="31" customFormat="1" x14ac:dyDescent="0.25"/>
    <row r="63" spans="1:9" s="31" customFormat="1" x14ac:dyDescent="0.25"/>
    <row r="64" spans="1:9" s="31" customFormat="1" x14ac:dyDescent="0.25"/>
    <row r="65" s="31" customFormat="1" x14ac:dyDescent="0.25"/>
    <row r="66" s="31" customFormat="1" x14ac:dyDescent="0.25"/>
    <row r="67" s="31" customFormat="1" x14ac:dyDescent="0.25"/>
    <row r="68" s="31" customFormat="1" x14ac:dyDescent="0.25"/>
    <row r="69" s="31" customFormat="1" x14ac:dyDescent="0.25"/>
    <row r="70" s="31" customFormat="1" x14ac:dyDescent="0.25"/>
    <row r="71" s="31" customFormat="1" x14ac:dyDescent="0.25"/>
    <row r="72" s="31" customFormat="1" x14ac:dyDescent="0.25"/>
    <row r="73" s="31" customFormat="1" x14ac:dyDescent="0.25"/>
    <row r="74" s="31" customFormat="1" x14ac:dyDescent="0.25"/>
    <row r="75" s="31" customFormat="1" x14ac:dyDescent="0.25"/>
    <row r="76" s="31" customFormat="1" x14ac:dyDescent="0.25"/>
    <row r="77" s="31" customFormat="1" x14ac:dyDescent="0.25"/>
    <row r="78" s="31" customFormat="1" x14ac:dyDescent="0.25"/>
    <row r="79" s="31" customFormat="1" x14ac:dyDescent="0.25"/>
    <row r="80" s="31" customFormat="1" x14ac:dyDescent="0.25"/>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row r="93" s="31" customFormat="1" x14ac:dyDescent="0.25"/>
    <row r="94" s="31" customFormat="1" x14ac:dyDescent="0.25"/>
    <row r="95" s="31" customFormat="1" x14ac:dyDescent="0.25"/>
    <row r="96" s="31" customFormat="1" x14ac:dyDescent="0.25"/>
    <row r="97" s="31" customFormat="1" x14ac:dyDescent="0.25"/>
    <row r="98" s="31" customFormat="1" x14ac:dyDescent="0.25"/>
    <row r="99" s="31" customFormat="1" x14ac:dyDescent="0.25"/>
    <row r="100" s="31" customFormat="1" x14ac:dyDescent="0.25"/>
    <row r="101" s="31" customFormat="1" x14ac:dyDescent="0.25"/>
    <row r="102" s="31" customFormat="1" x14ac:dyDescent="0.25"/>
    <row r="103" s="31" customFormat="1" x14ac:dyDescent="0.25"/>
    <row r="104" s="31" customFormat="1" x14ac:dyDescent="0.25"/>
    <row r="105" s="31" customFormat="1" x14ac:dyDescent="0.25"/>
    <row r="106" s="31" customFormat="1" x14ac:dyDescent="0.25"/>
    <row r="107" s="31" customFormat="1" x14ac:dyDescent="0.25"/>
    <row r="108" s="31" customFormat="1" x14ac:dyDescent="0.25"/>
    <row r="109" s="31" customFormat="1" x14ac:dyDescent="0.25"/>
    <row r="110" s="31" customFormat="1" x14ac:dyDescent="0.25"/>
    <row r="111" s="31" customFormat="1" x14ac:dyDescent="0.25"/>
    <row r="112" s="31" customFormat="1" x14ac:dyDescent="0.25"/>
    <row r="113" s="31" customFormat="1" x14ac:dyDescent="0.25"/>
    <row r="114" s="31" customFormat="1" x14ac:dyDescent="0.25"/>
    <row r="115" s="31" customFormat="1" x14ac:dyDescent="0.25"/>
    <row r="116" s="31" customFormat="1" x14ac:dyDescent="0.25"/>
    <row r="117" s="31" customFormat="1" x14ac:dyDescent="0.25"/>
    <row r="118" s="31" customFormat="1" x14ac:dyDescent="0.25"/>
    <row r="119" s="31" customFormat="1" x14ac:dyDescent="0.25"/>
    <row r="120" s="31" customFormat="1" x14ac:dyDescent="0.25"/>
    <row r="121" s="31" customFormat="1" x14ac:dyDescent="0.25"/>
    <row r="122" s="31" customFormat="1" x14ac:dyDescent="0.25"/>
    <row r="123" s="31" customFormat="1" x14ac:dyDescent="0.25"/>
    <row r="124" s="31" customFormat="1" x14ac:dyDescent="0.25"/>
    <row r="125" s="31" customFormat="1" x14ac:dyDescent="0.25"/>
    <row r="126" s="31" customFormat="1" x14ac:dyDescent="0.25"/>
    <row r="127" s="31" customFormat="1" x14ac:dyDescent="0.25"/>
    <row r="128" s="31" customFormat="1" x14ac:dyDescent="0.25"/>
    <row r="129" s="31" customFormat="1" x14ac:dyDescent="0.25"/>
    <row r="130" s="31" customFormat="1" x14ac:dyDescent="0.25"/>
    <row r="131" s="31" customFormat="1" x14ac:dyDescent="0.25"/>
    <row r="132" s="31" customFormat="1" x14ac:dyDescent="0.25"/>
    <row r="133" s="31" customFormat="1" x14ac:dyDescent="0.25"/>
    <row r="134" s="31" customFormat="1" x14ac:dyDescent="0.25"/>
    <row r="135" s="31" customFormat="1" x14ac:dyDescent="0.25"/>
    <row r="136" s="31" customFormat="1" x14ac:dyDescent="0.25"/>
    <row r="137" s="31" customFormat="1" x14ac:dyDescent="0.25"/>
    <row r="138" s="31" customFormat="1" x14ac:dyDescent="0.25"/>
    <row r="139" s="31" customFormat="1" x14ac:dyDescent="0.25"/>
    <row r="140" s="31" customFormat="1" x14ac:dyDescent="0.25"/>
    <row r="141" s="31" customFormat="1" x14ac:dyDescent="0.25"/>
    <row r="142" s="31" customFormat="1" x14ac:dyDescent="0.25"/>
    <row r="143" s="31" customFormat="1" x14ac:dyDescent="0.25"/>
    <row r="144" s="31" customFormat="1" x14ac:dyDescent="0.25"/>
    <row r="145" s="31" customFormat="1" x14ac:dyDescent="0.25"/>
    <row r="146" s="31" customFormat="1" x14ac:dyDescent="0.25"/>
    <row r="147" s="31" customFormat="1" x14ac:dyDescent="0.25"/>
    <row r="148" s="31" customFormat="1" x14ac:dyDescent="0.25"/>
    <row r="149" s="31" customFormat="1" x14ac:dyDescent="0.25"/>
    <row r="150" s="31" customFormat="1" x14ac:dyDescent="0.25"/>
    <row r="151" s="31" customFormat="1" x14ac:dyDescent="0.25"/>
    <row r="152" s="31" customFormat="1" x14ac:dyDescent="0.25"/>
    <row r="153" s="31" customFormat="1" x14ac:dyDescent="0.25"/>
    <row r="154" s="31" customFormat="1" x14ac:dyDescent="0.25"/>
    <row r="155" s="31" customFormat="1" x14ac:dyDescent="0.25"/>
    <row r="156" s="31" customFormat="1" x14ac:dyDescent="0.25"/>
    <row r="157" s="31" customFormat="1" x14ac:dyDescent="0.25"/>
    <row r="158" s="31" customFormat="1" x14ac:dyDescent="0.25"/>
    <row r="159" s="31" customFormat="1" x14ac:dyDescent="0.25"/>
    <row r="160" s="31" customFormat="1" x14ac:dyDescent="0.25"/>
    <row r="161" s="31" customFormat="1" x14ac:dyDescent="0.25"/>
    <row r="162" s="31" customFormat="1" x14ac:dyDescent="0.25"/>
    <row r="163" s="31" customFormat="1" x14ac:dyDescent="0.25"/>
    <row r="164" s="31" customFormat="1" x14ac:dyDescent="0.25"/>
    <row r="165" s="31" customFormat="1" x14ac:dyDescent="0.25"/>
    <row r="166" s="31" customFormat="1" x14ac:dyDescent="0.25"/>
    <row r="167" s="31" customFormat="1" x14ac:dyDescent="0.25"/>
    <row r="168" s="31" customFormat="1" x14ac:dyDescent="0.25"/>
    <row r="169" s="31" customFormat="1" x14ac:dyDescent="0.25"/>
    <row r="170" s="31" customFormat="1" x14ac:dyDescent="0.25"/>
    <row r="171" s="31" customFormat="1" x14ac:dyDescent="0.25"/>
    <row r="172" s="31" customFormat="1" x14ac:dyDescent="0.25"/>
    <row r="173" s="31" customFormat="1" x14ac:dyDescent="0.25"/>
    <row r="174" s="31" customFormat="1" x14ac:dyDescent="0.25"/>
    <row r="175" s="31" customFormat="1" x14ac:dyDescent="0.25"/>
    <row r="176" s="31" customFormat="1" x14ac:dyDescent="0.25"/>
    <row r="177" s="31" customFormat="1" x14ac:dyDescent="0.25"/>
    <row r="178" s="31" customFormat="1" x14ac:dyDescent="0.25"/>
    <row r="179" s="31" customFormat="1" x14ac:dyDescent="0.25"/>
    <row r="180" s="31" customFormat="1" x14ac:dyDescent="0.25"/>
    <row r="181" s="31" customFormat="1" x14ac:dyDescent="0.25"/>
    <row r="182" s="31" customFormat="1" x14ac:dyDescent="0.25"/>
    <row r="183" s="31" customFormat="1" x14ac:dyDescent="0.25"/>
    <row r="184" s="31" customFormat="1" x14ac:dyDescent="0.25"/>
    <row r="185" s="31" customFormat="1" x14ac:dyDescent="0.25"/>
    <row r="186" s="31" customFormat="1" x14ac:dyDescent="0.25"/>
    <row r="187" s="31" customFormat="1" x14ac:dyDescent="0.25"/>
    <row r="188" s="31" customFormat="1" x14ac:dyDescent="0.25"/>
    <row r="189" s="31" customFormat="1" x14ac:dyDescent="0.25"/>
    <row r="190" s="31" customFormat="1" x14ac:dyDescent="0.25"/>
    <row r="191" s="31" customFormat="1" x14ac:dyDescent="0.25"/>
    <row r="192" s="31" customFormat="1" x14ac:dyDescent="0.25"/>
    <row r="193" s="31" customFormat="1" x14ac:dyDescent="0.25"/>
    <row r="194" s="31" customFormat="1" x14ac:dyDescent="0.25"/>
    <row r="195" s="31" customFormat="1" x14ac:dyDescent="0.25"/>
    <row r="196" s="31" customFormat="1" x14ac:dyDescent="0.25"/>
    <row r="197" s="31" customFormat="1" x14ac:dyDescent="0.25"/>
    <row r="198" s="31" customFormat="1" x14ac:dyDescent="0.25"/>
    <row r="199" s="31" customFormat="1" x14ac:dyDescent="0.25"/>
    <row r="200" s="31" customFormat="1" x14ac:dyDescent="0.25"/>
    <row r="201" s="31" customFormat="1" x14ac:dyDescent="0.25"/>
    <row r="202" s="31" customFormat="1" x14ac:dyDescent="0.25"/>
    <row r="203" s="31" customFormat="1" x14ac:dyDescent="0.25"/>
    <row r="204" s="31" customFormat="1" x14ac:dyDescent="0.25"/>
    <row r="205" s="31" customFormat="1" x14ac:dyDescent="0.25"/>
    <row r="206" s="31" customFormat="1" x14ac:dyDescent="0.25"/>
    <row r="207" s="31" customFormat="1" x14ac:dyDescent="0.25"/>
    <row r="208" s="31" customFormat="1" x14ac:dyDescent="0.25"/>
    <row r="209" s="31" customFormat="1" x14ac:dyDescent="0.25"/>
    <row r="210" s="31" customFormat="1" x14ac:dyDescent="0.25"/>
    <row r="211" s="31" customFormat="1" x14ac:dyDescent="0.25"/>
    <row r="212" s="31" customFormat="1" x14ac:dyDescent="0.25"/>
    <row r="213" s="31" customFormat="1" x14ac:dyDescent="0.25"/>
    <row r="214" s="31" customFormat="1" x14ac:dyDescent="0.25"/>
    <row r="215" s="31" customFormat="1" x14ac:dyDescent="0.25"/>
    <row r="216" s="31" customFormat="1" x14ac:dyDescent="0.25"/>
    <row r="217" s="31" customFormat="1" x14ac:dyDescent="0.25"/>
    <row r="218" s="31" customFormat="1" x14ac:dyDescent="0.25"/>
    <row r="219" s="31" customFormat="1" x14ac:dyDescent="0.25"/>
    <row r="220" s="31" customFormat="1" x14ac:dyDescent="0.25"/>
    <row r="221" s="31" customFormat="1" x14ac:dyDescent="0.25"/>
    <row r="222" s="31" customFormat="1" x14ac:dyDescent="0.25"/>
    <row r="223" s="31" customFormat="1" x14ac:dyDescent="0.25"/>
    <row r="224" s="31" customFormat="1" x14ac:dyDescent="0.25"/>
    <row r="225" s="31" customFormat="1" x14ac:dyDescent="0.25"/>
    <row r="226" s="31" customFormat="1" x14ac:dyDescent="0.25"/>
    <row r="227" s="31" customFormat="1" x14ac:dyDescent="0.25"/>
    <row r="228" s="31" customFormat="1" x14ac:dyDescent="0.25"/>
    <row r="229" s="31" customFormat="1" x14ac:dyDescent="0.25"/>
    <row r="230" s="31" customFormat="1" x14ac:dyDescent="0.25"/>
    <row r="231" s="31" customFormat="1" x14ac:dyDescent="0.25"/>
    <row r="232" s="31" customFormat="1" x14ac:dyDescent="0.25"/>
    <row r="233" s="31" customFormat="1" x14ac:dyDescent="0.25"/>
    <row r="234" s="31" customFormat="1" x14ac:dyDescent="0.25"/>
    <row r="235" s="31" customFormat="1" x14ac:dyDescent="0.25"/>
    <row r="236" s="31" customFormat="1" x14ac:dyDescent="0.25"/>
    <row r="237" s="31" customFormat="1" x14ac:dyDescent="0.25"/>
    <row r="238" s="31" customFormat="1" x14ac:dyDescent="0.25"/>
    <row r="239" s="31" customFormat="1" x14ac:dyDescent="0.25"/>
    <row r="240" s="31" customFormat="1" x14ac:dyDescent="0.25"/>
    <row r="241" s="31" customFormat="1" x14ac:dyDescent="0.25"/>
    <row r="242" s="31" customFormat="1" x14ac:dyDescent="0.25"/>
  </sheetData>
  <sheetProtection sheet="1" objects="1" scenarios="1" formatCells="0" formatColumns="0" formatRows="0" sort="0" autoFilter="0"/>
  <mergeCells count="34">
    <mergeCell ref="G1:I1"/>
    <mergeCell ref="A42:A53"/>
    <mergeCell ref="B42:B47"/>
    <mergeCell ref="C42:C44"/>
    <mergeCell ref="C45:C47"/>
    <mergeCell ref="B48:B53"/>
    <mergeCell ref="C48:C50"/>
    <mergeCell ref="C51:C53"/>
    <mergeCell ref="A29:A40"/>
    <mergeCell ref="B29:B34"/>
    <mergeCell ref="C29:C31"/>
    <mergeCell ref="C32:C34"/>
    <mergeCell ref="B35:B40"/>
    <mergeCell ref="C35:C37"/>
    <mergeCell ref="C38:C40"/>
    <mergeCell ref="C9:C11"/>
    <mergeCell ref="C12:C14"/>
    <mergeCell ref="A16:A27"/>
    <mergeCell ref="B16:B21"/>
    <mergeCell ref="C16:C18"/>
    <mergeCell ref="C19:C21"/>
    <mergeCell ref="B22:B27"/>
    <mergeCell ref="C22:C24"/>
    <mergeCell ref="C25:C27"/>
    <mergeCell ref="A3:A14"/>
    <mergeCell ref="B3:B8"/>
    <mergeCell ref="C3:C5"/>
    <mergeCell ref="C6:C8"/>
    <mergeCell ref="B9:B14"/>
    <mergeCell ref="A1:A2"/>
    <mergeCell ref="B1:B2"/>
    <mergeCell ref="C1:C2"/>
    <mergeCell ref="D1:D2"/>
    <mergeCell ref="E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0554E-FDF1-4173-8A46-A77EF55EE04D}">
  <sheetPr codeName="Sheet6"/>
  <dimension ref="A1:CP182"/>
  <sheetViews>
    <sheetView workbookViewId="0">
      <selection activeCell="K8" sqref="K8"/>
    </sheetView>
  </sheetViews>
  <sheetFormatPr defaultRowHeight="15" x14ac:dyDescent="0.25"/>
  <cols>
    <col min="1" max="1" width="7" style="1" bestFit="1" customWidth="1"/>
    <col min="2" max="2" width="17.28515625" style="1" bestFit="1" customWidth="1"/>
    <col min="3" max="3" width="9" style="1" bestFit="1" customWidth="1"/>
    <col min="4" max="4" width="19.28515625" style="1" bestFit="1" customWidth="1"/>
    <col min="5" max="9" width="9.140625" style="1"/>
    <col min="10" max="94" width="9.140625" style="31"/>
    <col min="95" max="16384" width="9.140625" style="1"/>
  </cols>
  <sheetData>
    <row r="1" spans="1:9" ht="14.45" customHeight="1" x14ac:dyDescent="0.25">
      <c r="A1" s="34" t="s">
        <v>96</v>
      </c>
      <c r="B1" s="35" t="s">
        <v>97</v>
      </c>
      <c r="C1" s="36" t="s">
        <v>98</v>
      </c>
      <c r="D1" s="36" t="s">
        <v>99</v>
      </c>
      <c r="E1" s="35" t="s">
        <v>100</v>
      </c>
      <c r="F1" s="35"/>
      <c r="G1" s="35" t="s">
        <v>101</v>
      </c>
      <c r="H1" s="35"/>
      <c r="I1" s="37"/>
    </row>
    <row r="2" spans="1:9" ht="15.75" thickBot="1" x14ac:dyDescent="0.3">
      <c r="A2" s="38"/>
      <c r="B2" s="39"/>
      <c r="C2" s="40"/>
      <c r="D2" s="40"/>
      <c r="E2" s="41" t="s">
        <v>102</v>
      </c>
      <c r="F2" s="41" t="s">
        <v>103</v>
      </c>
      <c r="G2" s="41" t="s">
        <v>104</v>
      </c>
      <c r="H2" s="41" t="s">
        <v>105</v>
      </c>
      <c r="I2" s="42" t="s">
        <v>106</v>
      </c>
    </row>
    <row r="3" spans="1:9" x14ac:dyDescent="0.25">
      <c r="A3" s="15" t="s">
        <v>122</v>
      </c>
      <c r="B3" s="15" t="s">
        <v>108</v>
      </c>
      <c r="C3" s="15" t="s">
        <v>109</v>
      </c>
      <c r="D3" s="7" t="s">
        <v>110</v>
      </c>
      <c r="E3" s="8">
        <v>0.41539666717649237</v>
      </c>
      <c r="F3" s="11">
        <v>0.41539666717649237</v>
      </c>
      <c r="G3" s="11">
        <v>3.3338298808266445E-5</v>
      </c>
      <c r="H3" s="11">
        <v>3.2154770414987777E-5</v>
      </c>
      <c r="I3" s="11">
        <v>1.9852332991980044E-6</v>
      </c>
    </row>
    <row r="4" spans="1:9" x14ac:dyDescent="0.25">
      <c r="A4" s="15"/>
      <c r="B4" s="15"/>
      <c r="C4" s="15"/>
      <c r="D4" s="7" t="s">
        <v>111</v>
      </c>
      <c r="E4" s="8">
        <v>6.0994615343632499E-2</v>
      </c>
      <c r="F4" s="8">
        <v>6.0994615343632499E-2</v>
      </c>
      <c r="G4" s="8">
        <v>1.5686115620114878E-6</v>
      </c>
      <c r="H4" s="8">
        <v>1.4850087364929402E-6</v>
      </c>
      <c r="I4" s="8">
        <v>1.3921875415658249E-7</v>
      </c>
    </row>
    <row r="5" spans="1:9" x14ac:dyDescent="0.25">
      <c r="A5" s="15"/>
      <c r="B5" s="15"/>
      <c r="C5" s="15"/>
      <c r="D5" s="7" t="s">
        <v>112</v>
      </c>
      <c r="E5" s="8">
        <v>0.1143380577176397</v>
      </c>
      <c r="F5" s="8">
        <v>0.1143380577176397</v>
      </c>
      <c r="G5" s="8">
        <v>4.5745037056532828E-6</v>
      </c>
      <c r="H5" s="8">
        <v>4.3844683282554402E-6</v>
      </c>
      <c r="I5" s="8">
        <v>3.1827332239184902E-7</v>
      </c>
    </row>
    <row r="6" spans="1:9" x14ac:dyDescent="0.25">
      <c r="A6" s="15"/>
      <c r="B6" s="15"/>
      <c r="C6" s="15" t="s">
        <v>113</v>
      </c>
      <c r="D6" s="7" t="s">
        <v>110</v>
      </c>
      <c r="E6" s="8">
        <v>0.32796212763108162</v>
      </c>
      <c r="F6" s="8">
        <v>0.32796212763108162</v>
      </c>
      <c r="G6" s="8">
        <v>2.6702946263755222E-5</v>
      </c>
      <c r="H6" s="8">
        <v>2.5159160611140779E-5</v>
      </c>
      <c r="I6" s="8">
        <v>1.5437856981860541E-6</v>
      </c>
    </row>
    <row r="7" spans="1:9" x14ac:dyDescent="0.25">
      <c r="A7" s="15"/>
      <c r="B7" s="15"/>
      <c r="C7" s="15"/>
      <c r="D7" s="7" t="s">
        <v>111</v>
      </c>
      <c r="E7" s="8">
        <v>5.7716261679875071E-2</v>
      </c>
      <c r="F7" s="8">
        <v>5.7716261679875071E-2</v>
      </c>
      <c r="G7" s="8">
        <v>1.4961643784000902E-6</v>
      </c>
      <c r="H7" s="8">
        <v>1.3856753835032554E-6</v>
      </c>
      <c r="I7" s="8">
        <v>1.1048899107629801E-7</v>
      </c>
    </row>
    <row r="8" spans="1:9" x14ac:dyDescent="0.25">
      <c r="A8" s="15"/>
      <c r="B8" s="15"/>
      <c r="C8" s="15"/>
      <c r="D8" s="7" t="s">
        <v>112</v>
      </c>
      <c r="E8" s="8">
        <v>0.10743626709319641</v>
      </c>
      <c r="F8" s="8">
        <v>0.10743626709319641</v>
      </c>
      <c r="G8" s="8">
        <v>4.1585659085475067E-6</v>
      </c>
      <c r="H8" s="8">
        <v>3.9092659456760479E-6</v>
      </c>
      <c r="I8" s="8">
        <v>2.4929997611335292E-7</v>
      </c>
    </row>
    <row r="9" spans="1:9" x14ac:dyDescent="0.25">
      <c r="A9" s="15"/>
      <c r="B9" s="15" t="s">
        <v>123</v>
      </c>
      <c r="C9" s="15" t="s">
        <v>109</v>
      </c>
      <c r="D9" s="7" t="s">
        <v>110</v>
      </c>
      <c r="E9" s="11">
        <v>0.48786248339838229</v>
      </c>
      <c r="F9" s="8">
        <v>0.38227032945736233</v>
      </c>
      <c r="G9" s="8">
        <v>3.0110340393952359E-5</v>
      </c>
      <c r="H9" s="8">
        <v>2.9262762317456968E-5</v>
      </c>
      <c r="I9" s="8">
        <v>1.6291862104059053E-6</v>
      </c>
    </row>
    <row r="10" spans="1:9" x14ac:dyDescent="0.25">
      <c r="A10" s="15"/>
      <c r="B10" s="15"/>
      <c r="C10" s="15"/>
      <c r="D10" s="7" t="s">
        <v>111</v>
      </c>
      <c r="E10" s="8">
        <v>6.4663780572519591E-2</v>
      </c>
      <c r="F10" s="8">
        <v>5.0668058202029027E-2</v>
      </c>
      <c r="G10" s="8">
        <v>1.2636255376847917E-6</v>
      </c>
      <c r="H10" s="8">
        <v>1.2064953809100325E-6</v>
      </c>
      <c r="I10" s="8">
        <v>1.1582436524228779E-7</v>
      </c>
    </row>
    <row r="11" spans="1:9" x14ac:dyDescent="0.25">
      <c r="A11" s="15"/>
      <c r="B11" s="15"/>
      <c r="C11" s="15"/>
      <c r="D11" s="7" t="s">
        <v>112</v>
      </c>
      <c r="E11" s="8">
        <v>0.12500613048376633</v>
      </c>
      <c r="F11" s="8">
        <v>9.795000909138947E-2</v>
      </c>
      <c r="G11" s="8">
        <v>3.8337740445211996E-6</v>
      </c>
      <c r="H11" s="8">
        <v>3.7023277761962144E-6</v>
      </c>
      <c r="I11" s="8">
        <v>2.6217455973519426E-7</v>
      </c>
    </row>
    <row r="12" spans="1:9" x14ac:dyDescent="0.25">
      <c r="A12" s="15"/>
      <c r="B12" s="15"/>
      <c r="C12" s="15" t="s">
        <v>113</v>
      </c>
      <c r="D12" s="7" t="s">
        <v>110</v>
      </c>
      <c r="E12" s="8">
        <v>0.33163059184209426</v>
      </c>
      <c r="F12" s="8">
        <v>0.25985301168996955</v>
      </c>
      <c r="G12" s="8">
        <v>2.1123450448941918E-5</v>
      </c>
      <c r="H12" s="8">
        <v>1.9925037915935179E-5</v>
      </c>
      <c r="I12" s="8">
        <v>1.1984125633944594E-6</v>
      </c>
    </row>
    <row r="13" spans="1:9" x14ac:dyDescent="0.25">
      <c r="A13" s="15"/>
      <c r="B13" s="15"/>
      <c r="C13" s="15"/>
      <c r="D13" s="7" t="s">
        <v>111</v>
      </c>
      <c r="E13" s="8">
        <v>5.7687404015404696E-2</v>
      </c>
      <c r="F13" s="8">
        <v>4.5201637118919814E-2</v>
      </c>
      <c r="G13" s="8">
        <v>1.1744300414663348E-6</v>
      </c>
      <c r="H13" s="8">
        <v>1.0887657515114184E-6</v>
      </c>
      <c r="I13" s="8">
        <v>8.5664286553609548E-8</v>
      </c>
    </row>
    <row r="14" spans="1:9" x14ac:dyDescent="0.25">
      <c r="A14" s="15"/>
      <c r="B14" s="15"/>
      <c r="C14" s="15"/>
      <c r="D14" s="7" t="s">
        <v>112</v>
      </c>
      <c r="E14" s="8">
        <v>0.10757154639497127</v>
      </c>
      <c r="F14" s="8">
        <v>8.4288937723183119E-2</v>
      </c>
      <c r="G14" s="8">
        <v>3.2705593693169631E-6</v>
      </c>
      <c r="H14" s="8">
        <v>3.0770775006065822E-6</v>
      </c>
      <c r="I14" s="8">
        <v>1.9348187930092259E-7</v>
      </c>
    </row>
    <row r="15" spans="1:9" x14ac:dyDescent="0.25">
      <c r="A15" s="7"/>
      <c r="B15" s="7"/>
      <c r="C15" s="7"/>
      <c r="D15" s="9" t="s">
        <v>115</v>
      </c>
      <c r="E15" s="8">
        <v>0.48786248339838229</v>
      </c>
      <c r="F15" s="8">
        <v>0.41539666717649237</v>
      </c>
      <c r="G15" s="8">
        <v>3.3338298808266445E-5</v>
      </c>
      <c r="H15" s="8">
        <v>3.2154770414987777E-5</v>
      </c>
      <c r="I15" s="8">
        <v>1.9852332991980044E-6</v>
      </c>
    </row>
    <row r="16" spans="1:9" x14ac:dyDescent="0.25">
      <c r="A16" s="15" t="s">
        <v>122</v>
      </c>
      <c r="B16" s="15" t="s">
        <v>116</v>
      </c>
      <c r="C16" s="15" t="s">
        <v>109</v>
      </c>
      <c r="D16" s="7" t="s">
        <v>110</v>
      </c>
      <c r="E16" s="8">
        <v>0.27255456696845898</v>
      </c>
      <c r="F16" s="8">
        <v>0.27255456696845898</v>
      </c>
      <c r="G16" s="8">
        <v>3.2425929646951056E-5</v>
      </c>
      <c r="H16" s="8">
        <v>3.1268956239473129E-5</v>
      </c>
      <c r="I16" s="8">
        <v>1.982973481920858E-6</v>
      </c>
    </row>
    <row r="17" spans="1:9" x14ac:dyDescent="0.25">
      <c r="A17" s="15"/>
      <c r="B17" s="15"/>
      <c r="C17" s="15"/>
      <c r="D17" s="7" t="s">
        <v>111</v>
      </c>
      <c r="E17" s="8">
        <v>5.0295421929761649E-2</v>
      </c>
      <c r="F17" s="8">
        <v>5.0295421929761649E-2</v>
      </c>
      <c r="G17" s="8">
        <v>1.3740447709744054E-6</v>
      </c>
      <c r="H17" s="8">
        <v>1.2947859665296042E-6</v>
      </c>
      <c r="I17" s="8">
        <v>1.3618354625111196E-7</v>
      </c>
    </row>
    <row r="18" spans="1:9" x14ac:dyDescent="0.25">
      <c r="A18" s="15"/>
      <c r="B18" s="15"/>
      <c r="C18" s="15"/>
      <c r="D18" s="7" t="s">
        <v>112</v>
      </c>
      <c r="E18" s="8">
        <v>9.1276852818081622E-2</v>
      </c>
      <c r="F18" s="8">
        <v>9.1276852818081622E-2</v>
      </c>
      <c r="G18" s="8">
        <v>4.1559936339973463E-6</v>
      </c>
      <c r="H18" s="8">
        <v>3.9679861015396238E-6</v>
      </c>
      <c r="I18" s="8">
        <v>3.1326228196628264E-7</v>
      </c>
    </row>
    <row r="19" spans="1:9" x14ac:dyDescent="0.25">
      <c r="A19" s="15"/>
      <c r="B19" s="15"/>
      <c r="C19" s="15" t="s">
        <v>113</v>
      </c>
      <c r="D19" s="7" t="s">
        <v>110</v>
      </c>
      <c r="E19" s="8">
        <v>0.23815988728543627</v>
      </c>
      <c r="F19" s="8">
        <v>0.23815988728543627</v>
      </c>
      <c r="G19" s="8">
        <v>2.619366494435206E-5</v>
      </c>
      <c r="H19" s="8">
        <v>2.4669136686152018E-5</v>
      </c>
      <c r="I19" s="8">
        <v>1.5245283006670401E-6</v>
      </c>
    </row>
    <row r="20" spans="1:9" x14ac:dyDescent="0.25">
      <c r="A20" s="15"/>
      <c r="B20" s="15"/>
      <c r="C20" s="15"/>
      <c r="D20" s="7" t="s">
        <v>111</v>
      </c>
      <c r="E20" s="8">
        <v>4.2061711168116848E-2</v>
      </c>
      <c r="F20" s="8">
        <v>4.2061711168116848E-2</v>
      </c>
      <c r="G20" s="8">
        <v>1.2150623775573574E-6</v>
      </c>
      <c r="H20" s="8">
        <v>1.1081717353982805E-6</v>
      </c>
      <c r="I20" s="8">
        <v>1.0689064384117864E-7</v>
      </c>
    </row>
    <row r="21" spans="1:9" x14ac:dyDescent="0.25">
      <c r="A21" s="15"/>
      <c r="B21" s="15"/>
      <c r="C21" s="15"/>
      <c r="D21" s="7" t="s">
        <v>112</v>
      </c>
      <c r="E21" s="8">
        <v>7.8576544428024503E-2</v>
      </c>
      <c r="F21" s="8">
        <v>7.8576544428024503E-2</v>
      </c>
      <c r="G21" s="8">
        <v>3.6932521765178819E-6</v>
      </c>
      <c r="H21" s="8">
        <v>3.4472024137772484E-6</v>
      </c>
      <c r="I21" s="8">
        <v>2.460497586411999E-7</v>
      </c>
    </row>
    <row r="22" spans="1:9" x14ac:dyDescent="0.25">
      <c r="A22" s="15"/>
      <c r="B22" s="15" t="s">
        <v>124</v>
      </c>
      <c r="C22" s="15" t="s">
        <v>109</v>
      </c>
      <c r="D22" s="7" t="s">
        <v>110</v>
      </c>
      <c r="E22" s="8">
        <v>0.30690009759550979</v>
      </c>
      <c r="F22" s="8">
        <v>0.24047514496524919</v>
      </c>
      <c r="G22" s="8">
        <v>2.8988519597610161E-5</v>
      </c>
      <c r="H22" s="8">
        <v>2.8165451056460817E-5</v>
      </c>
      <c r="I22" s="8">
        <v>1.5936154618343983E-6</v>
      </c>
    </row>
    <row r="23" spans="1:9" x14ac:dyDescent="0.25">
      <c r="A23" s="15"/>
      <c r="B23" s="15"/>
      <c r="C23" s="15"/>
      <c r="D23" s="7" t="s">
        <v>111</v>
      </c>
      <c r="E23" s="8">
        <v>5.7838442549129981E-2</v>
      </c>
      <c r="F23" s="8">
        <v>4.5319985120688182E-2</v>
      </c>
      <c r="G23" s="8">
        <v>1.1579349013369277E-6</v>
      </c>
      <c r="H23" s="8">
        <v>1.1051558015722765E-6</v>
      </c>
      <c r="I23" s="8">
        <v>1.1105146075969331E-7</v>
      </c>
    </row>
    <row r="24" spans="1:9" x14ac:dyDescent="0.25">
      <c r="A24" s="15"/>
      <c r="B24" s="15"/>
      <c r="C24" s="15"/>
      <c r="D24" s="7" t="s">
        <v>112</v>
      </c>
      <c r="E24" s="8">
        <v>0.10211911783716093</v>
      </c>
      <c r="F24" s="8">
        <v>8.0016623839528941E-2</v>
      </c>
      <c r="G24" s="8">
        <v>3.5011278506093731E-6</v>
      </c>
      <c r="H24" s="8">
        <v>3.3741339644709075E-6</v>
      </c>
      <c r="I24" s="8">
        <v>2.5760431878701619E-7</v>
      </c>
    </row>
    <row r="25" spans="1:9" x14ac:dyDescent="0.25">
      <c r="A25" s="15"/>
      <c r="B25" s="15"/>
      <c r="C25" s="15" t="s">
        <v>113</v>
      </c>
      <c r="D25" s="7" t="s">
        <v>110</v>
      </c>
      <c r="E25" s="8">
        <v>0.2391230565667814</v>
      </c>
      <c r="F25" s="8">
        <v>0.18736765528246432</v>
      </c>
      <c r="G25" s="8">
        <v>2.0703077402967656E-5</v>
      </c>
      <c r="H25" s="8">
        <v>1.951997856483547E-5</v>
      </c>
      <c r="I25" s="8">
        <v>1.18309885883457E-6</v>
      </c>
    </row>
    <row r="26" spans="1:9" x14ac:dyDescent="0.25">
      <c r="A26" s="15"/>
      <c r="B26" s="15"/>
      <c r="C26" s="15"/>
      <c r="D26" s="7" t="s">
        <v>111</v>
      </c>
      <c r="E26" s="8">
        <v>4.2424570408451871E-2</v>
      </c>
      <c r="F26" s="8">
        <v>3.3242266128266411E-2</v>
      </c>
      <c r="G26" s="8">
        <v>9.5725356474755193E-7</v>
      </c>
      <c r="H26" s="8">
        <v>8.7444815405447833E-7</v>
      </c>
      <c r="I26" s="8">
        <v>8.2805411204162801E-8</v>
      </c>
    </row>
    <row r="27" spans="1:9" x14ac:dyDescent="0.25">
      <c r="A27" s="15"/>
      <c r="B27" s="15"/>
      <c r="C27" s="15"/>
      <c r="D27" s="7" t="s">
        <v>112</v>
      </c>
      <c r="E27" s="8">
        <v>7.8968524134341023E-2</v>
      </c>
      <c r="F27" s="8">
        <v>6.1876706581977005E-2</v>
      </c>
      <c r="G27" s="8">
        <v>2.9071466043050819E-6</v>
      </c>
      <c r="H27" s="8">
        <v>2.7162234995425137E-6</v>
      </c>
      <c r="I27" s="8">
        <v>1.9092310131552495E-7</v>
      </c>
    </row>
    <row r="28" spans="1:9" x14ac:dyDescent="0.25">
      <c r="A28" s="7"/>
      <c r="B28" s="7"/>
      <c r="C28" s="7"/>
      <c r="D28" s="9" t="s">
        <v>115</v>
      </c>
      <c r="E28" s="8">
        <v>0.48786248339838229</v>
      </c>
      <c r="F28" s="8">
        <v>0.41539666717649237</v>
      </c>
      <c r="G28" s="8">
        <v>3.3338298808266445E-5</v>
      </c>
      <c r="H28" s="8">
        <v>3.2154770414987777E-5</v>
      </c>
      <c r="I28" s="8">
        <v>1.9852332991980044E-6</v>
      </c>
    </row>
    <row r="29" spans="1:9" x14ac:dyDescent="0.25">
      <c r="A29" s="15" t="s">
        <v>122</v>
      </c>
      <c r="B29" s="15" t="s">
        <v>118</v>
      </c>
      <c r="C29" s="15" t="s">
        <v>109</v>
      </c>
      <c r="D29" s="7" t="s">
        <v>110</v>
      </c>
      <c r="E29" s="8">
        <v>0.4088599276937806</v>
      </c>
      <c r="F29" s="8">
        <v>0.4088599276937806</v>
      </c>
      <c r="G29" s="8">
        <v>5.5811826132645281E-7</v>
      </c>
      <c r="H29" s="8">
        <v>5.5707957592169832E-7</v>
      </c>
      <c r="I29" s="8">
        <v>1.6065762151526078E-9</v>
      </c>
    </row>
    <row r="30" spans="1:9" x14ac:dyDescent="0.25">
      <c r="A30" s="15"/>
      <c r="B30" s="15"/>
      <c r="C30" s="15"/>
      <c r="D30" s="7" t="s">
        <v>111</v>
      </c>
      <c r="E30" s="8">
        <v>6.0570871781019775E-2</v>
      </c>
      <c r="F30" s="8">
        <v>6.0570871781019775E-2</v>
      </c>
      <c r="G30" s="8">
        <v>7.229948188800388E-8</v>
      </c>
      <c r="H30" s="8">
        <v>7.2135255421627222E-8</v>
      </c>
      <c r="I30" s="8">
        <v>1.6201253458758355E-10</v>
      </c>
    </row>
    <row r="31" spans="1:9" x14ac:dyDescent="0.25">
      <c r="A31" s="15"/>
      <c r="B31" s="15"/>
      <c r="C31" s="15"/>
      <c r="D31" s="7" t="s">
        <v>112</v>
      </c>
      <c r="E31" s="8">
        <v>0.11383182437361872</v>
      </c>
      <c r="F31" s="8">
        <v>0.11383182437361872</v>
      </c>
      <c r="G31" s="8">
        <v>1.4095920471589198E-7</v>
      </c>
      <c r="H31" s="8">
        <v>1.4072159582824779E-7</v>
      </c>
      <c r="I31" s="8">
        <v>3.0813591496786164E-10</v>
      </c>
    </row>
    <row r="32" spans="1:9" x14ac:dyDescent="0.25">
      <c r="A32" s="15"/>
      <c r="B32" s="15"/>
      <c r="C32" s="15" t="s">
        <v>113</v>
      </c>
      <c r="D32" s="7" t="s">
        <v>110</v>
      </c>
      <c r="E32" s="8">
        <v>0.32304231202425293</v>
      </c>
      <c r="F32" s="8">
        <v>0.32304231202425293</v>
      </c>
      <c r="G32" s="8">
        <v>4.4991351795649839E-7</v>
      </c>
      <c r="H32" s="8">
        <v>4.4863240719137233E-7</v>
      </c>
      <c r="I32" s="8">
        <v>1.2811116066450233E-9</v>
      </c>
    </row>
    <row r="33" spans="1:9" x14ac:dyDescent="0.25">
      <c r="A33" s="15"/>
      <c r="B33" s="15"/>
      <c r="C33" s="15"/>
      <c r="D33" s="7" t="s">
        <v>111</v>
      </c>
      <c r="E33" s="8">
        <v>5.7488307623972397E-2</v>
      </c>
      <c r="F33" s="8">
        <v>5.7488307623972397E-2</v>
      </c>
      <c r="G33" s="8">
        <v>6.8709939919326734E-8</v>
      </c>
      <c r="H33" s="8">
        <v>6.8581463879815765E-8</v>
      </c>
      <c r="I33" s="8">
        <v>1.2847602473043136E-10</v>
      </c>
    </row>
    <row r="34" spans="1:9" x14ac:dyDescent="0.25">
      <c r="A34" s="15"/>
      <c r="B34" s="15"/>
      <c r="C34" s="15"/>
      <c r="D34" s="7" t="s">
        <v>112</v>
      </c>
      <c r="E34" s="8">
        <v>0.1061994538101516</v>
      </c>
      <c r="F34" s="8">
        <v>0.1061994538101516</v>
      </c>
      <c r="G34" s="8">
        <v>1.323361144446921E-7</v>
      </c>
      <c r="H34" s="8">
        <v>1.3209129700189416E-7</v>
      </c>
      <c r="I34" s="8">
        <v>2.4481746025330012E-10</v>
      </c>
    </row>
    <row r="35" spans="1:9" x14ac:dyDescent="0.25">
      <c r="A35" s="15"/>
      <c r="B35" s="15" t="s">
        <v>125</v>
      </c>
      <c r="C35" s="15" t="s">
        <v>109</v>
      </c>
      <c r="D35" s="7" t="s">
        <v>110</v>
      </c>
      <c r="E35" s="8">
        <v>0.47984505944292616</v>
      </c>
      <c r="F35" s="8">
        <v>0.37598818356349828</v>
      </c>
      <c r="G35" s="8">
        <v>5.1503685128317169E-7</v>
      </c>
      <c r="H35" s="8">
        <v>5.1443656172613568E-7</v>
      </c>
      <c r="I35" s="8">
        <v>1.3306972897150755E-9</v>
      </c>
    </row>
    <row r="36" spans="1:9" x14ac:dyDescent="0.25">
      <c r="A36" s="15"/>
      <c r="B36" s="15"/>
      <c r="C36" s="15"/>
      <c r="D36" s="7" t="s">
        <v>111</v>
      </c>
      <c r="E36" s="8">
        <v>6.4504179678459644E-2</v>
      </c>
      <c r="F36" s="8">
        <v>5.0543001063121838E-2</v>
      </c>
      <c r="G36" s="8">
        <v>6.0299975025281306E-8</v>
      </c>
      <c r="H36" s="8">
        <v>6.0168680208129672E-8</v>
      </c>
      <c r="I36" s="8">
        <v>1.321237382615114E-10</v>
      </c>
    </row>
    <row r="37" spans="1:9" x14ac:dyDescent="0.25">
      <c r="A37" s="15"/>
      <c r="B37" s="15"/>
      <c r="C37" s="15"/>
      <c r="D37" s="7" t="s">
        <v>112</v>
      </c>
      <c r="E37" s="8">
        <v>0.12397898384978384</v>
      </c>
      <c r="F37" s="8">
        <v>9.7145176386405782E-2</v>
      </c>
      <c r="G37" s="8">
        <v>1.2096176265090208E-7</v>
      </c>
      <c r="H37" s="8">
        <v>1.2079422030249108E-7</v>
      </c>
      <c r="I37" s="8">
        <v>2.5283845656879153E-10</v>
      </c>
    </row>
    <row r="38" spans="1:9" x14ac:dyDescent="0.25">
      <c r="A38" s="15"/>
      <c r="B38" s="15"/>
      <c r="C38" s="15" t="s">
        <v>113</v>
      </c>
      <c r="D38" s="7" t="s">
        <v>110</v>
      </c>
      <c r="E38" s="8">
        <v>0.32663535922502646</v>
      </c>
      <c r="F38" s="8">
        <v>0.25593893900919895</v>
      </c>
      <c r="G38" s="8">
        <v>3.5603297420643509E-7</v>
      </c>
      <c r="H38" s="8">
        <v>3.5503949482886202E-7</v>
      </c>
      <c r="I38" s="8">
        <v>9.9348000602889738E-10</v>
      </c>
    </row>
    <row r="39" spans="1:9" x14ac:dyDescent="0.25">
      <c r="A39" s="15"/>
      <c r="B39" s="15"/>
      <c r="C39" s="15"/>
      <c r="D39" s="7" t="s">
        <v>111</v>
      </c>
      <c r="E39" s="8">
        <v>5.7483388855794924E-2</v>
      </c>
      <c r="F39" s="8">
        <v>4.5041778665088635E-2</v>
      </c>
      <c r="G39" s="8">
        <v>5.3823888489736308E-8</v>
      </c>
      <c r="H39" s="8">
        <v>5.3724251862405043E-8</v>
      </c>
      <c r="I39" s="8">
        <v>9.963662848909871E-11</v>
      </c>
    </row>
    <row r="40" spans="1:9" x14ac:dyDescent="0.25">
      <c r="A40" s="15"/>
      <c r="B40" s="15"/>
      <c r="C40" s="15"/>
      <c r="D40" s="7" t="s">
        <v>112</v>
      </c>
      <c r="E40" s="8">
        <v>0.10637696154073167</v>
      </c>
      <c r="F40" s="8">
        <v>8.3352906851094158E-2</v>
      </c>
      <c r="G40" s="8">
        <v>1.0382204138550578E-7</v>
      </c>
      <c r="H40" s="8">
        <v>1.0363213578470919E-7</v>
      </c>
      <c r="I40" s="8">
        <v>1.8990561181143264E-10</v>
      </c>
    </row>
    <row r="41" spans="1:9" x14ac:dyDescent="0.25">
      <c r="A41" s="7"/>
      <c r="B41" s="7"/>
      <c r="C41" s="7"/>
      <c r="D41" s="9" t="s">
        <v>115</v>
      </c>
      <c r="E41" s="8">
        <v>0.48786248339838229</v>
      </c>
      <c r="F41" s="8">
        <v>0.41539666717649237</v>
      </c>
      <c r="G41" s="8">
        <v>3.3338298808266445E-5</v>
      </c>
      <c r="H41" s="8">
        <v>3.2154770414987777E-5</v>
      </c>
      <c r="I41" s="8">
        <v>1.9852332991980044E-6</v>
      </c>
    </row>
    <row r="42" spans="1:9" x14ac:dyDescent="0.25">
      <c r="A42" s="15" t="s">
        <v>122</v>
      </c>
      <c r="B42" s="15" t="s">
        <v>120</v>
      </c>
      <c r="C42" s="15" t="s">
        <v>109</v>
      </c>
      <c r="D42" s="7" t="s">
        <v>110</v>
      </c>
      <c r="E42" s="8">
        <v>0.27072386090309458</v>
      </c>
      <c r="F42" s="8">
        <v>0.27072386090309458</v>
      </c>
      <c r="G42" s="8">
        <v>3.8837739218673636E-7</v>
      </c>
      <c r="H42" s="8">
        <v>3.8736411051606004E-7</v>
      </c>
      <c r="I42" s="8">
        <v>1.6036056040942194E-9</v>
      </c>
    </row>
    <row r="43" spans="1:9" x14ac:dyDescent="0.25">
      <c r="A43" s="15"/>
      <c r="B43" s="15"/>
      <c r="C43" s="15"/>
      <c r="D43" s="7" t="s">
        <v>111</v>
      </c>
      <c r="E43" s="8">
        <v>4.560435111065772E-2</v>
      </c>
      <c r="F43" s="8">
        <v>4.560435111065772E-2</v>
      </c>
      <c r="G43" s="8">
        <v>5.4958577336590833E-8</v>
      </c>
      <c r="H43" s="8">
        <v>5.4859689605702944E-8</v>
      </c>
      <c r="I43" s="8">
        <v>1.5974616386378134E-10</v>
      </c>
    </row>
    <row r="44" spans="1:9" x14ac:dyDescent="0.25">
      <c r="A44" s="15"/>
      <c r="B44" s="15"/>
      <c r="C44" s="15"/>
      <c r="D44" s="7" t="s">
        <v>112</v>
      </c>
      <c r="E44" s="8">
        <v>8.6115531202575299E-2</v>
      </c>
      <c r="F44" s="8">
        <v>8.6115531202575299E-2</v>
      </c>
      <c r="G44" s="8">
        <v>1.0896568816116548E-7</v>
      </c>
      <c r="H44" s="8">
        <v>1.0877377658945065E-7</v>
      </c>
      <c r="I44" s="8">
        <v>3.028062601430567E-10</v>
      </c>
    </row>
    <row r="45" spans="1:9" x14ac:dyDescent="0.25">
      <c r="A45" s="15"/>
      <c r="B45" s="15"/>
      <c r="C45" s="15" t="s">
        <v>113</v>
      </c>
      <c r="D45" s="7" t="s">
        <v>110</v>
      </c>
      <c r="E45" s="8">
        <v>0.23616048968050016</v>
      </c>
      <c r="F45" s="8">
        <v>0.23616048968050016</v>
      </c>
      <c r="G45" s="8">
        <v>3.4458581717173917E-7</v>
      </c>
      <c r="H45" s="8">
        <v>3.433173156513797E-7</v>
      </c>
      <c r="I45" s="8">
        <v>1.2685024134075495E-9</v>
      </c>
    </row>
    <row r="46" spans="1:9" x14ac:dyDescent="0.25">
      <c r="A46" s="15"/>
      <c r="B46" s="15"/>
      <c r="C46" s="15"/>
      <c r="D46" s="7" t="s">
        <v>111</v>
      </c>
      <c r="E46" s="8">
        <v>3.9387604923677086E-2</v>
      </c>
      <c r="F46" s="8">
        <v>3.9387604923677086E-2</v>
      </c>
      <c r="G46" s="8">
        <v>4.7698072667149167E-8</v>
      </c>
      <c r="H46" s="8">
        <v>4.7574383814426513E-8</v>
      </c>
      <c r="I46" s="8">
        <v>1.236888156650678E-10</v>
      </c>
    </row>
    <row r="47" spans="1:9" x14ac:dyDescent="0.25">
      <c r="A47" s="15"/>
      <c r="B47" s="15"/>
      <c r="C47" s="15"/>
      <c r="D47" s="7" t="s">
        <v>112</v>
      </c>
      <c r="E47" s="8">
        <v>7.5474780707227421E-2</v>
      </c>
      <c r="F47" s="8">
        <v>7.5474780707227421E-2</v>
      </c>
      <c r="G47" s="8">
        <v>9.6687759856119769E-8</v>
      </c>
      <c r="H47" s="8">
        <v>9.644680099871645E-8</v>
      </c>
      <c r="I47" s="8">
        <v>2.409588849072545E-10</v>
      </c>
    </row>
    <row r="48" spans="1:9" x14ac:dyDescent="0.25">
      <c r="A48" s="15"/>
      <c r="B48" s="15" t="s">
        <v>126</v>
      </c>
      <c r="C48" s="15" t="s">
        <v>109</v>
      </c>
      <c r="D48" s="7" t="s">
        <v>110</v>
      </c>
      <c r="E48" s="8">
        <v>0.30482566115036791</v>
      </c>
      <c r="F48" s="8">
        <v>0.23884969613426102</v>
      </c>
      <c r="G48" s="8">
        <v>3.4719354880034352E-7</v>
      </c>
      <c r="H48" s="8">
        <v>3.4660228121901462E-7</v>
      </c>
      <c r="I48" s="8">
        <v>1.3013983746353188E-9</v>
      </c>
    </row>
    <row r="49" spans="1:9" x14ac:dyDescent="0.25">
      <c r="A49" s="15"/>
      <c r="B49" s="15"/>
      <c r="C49" s="15"/>
      <c r="D49" s="7" t="s">
        <v>111</v>
      </c>
      <c r="E49" s="8">
        <v>5.1705686494807501E-2</v>
      </c>
      <c r="F49" s="8">
        <v>4.0514592705520443E-2</v>
      </c>
      <c r="G49" s="8">
        <v>4.8746299840931575E-8</v>
      </c>
      <c r="H49" s="8">
        <v>4.8673471582380729E-8</v>
      </c>
      <c r="I49" s="8">
        <v>1.2877043907166893E-10</v>
      </c>
    </row>
    <row r="50" spans="1:9" x14ac:dyDescent="0.25">
      <c r="A50" s="15"/>
      <c r="B50" s="15"/>
      <c r="C50" s="15"/>
      <c r="D50" s="7" t="s">
        <v>112</v>
      </c>
      <c r="E50" s="8">
        <v>9.5395876832538765E-2</v>
      </c>
      <c r="F50" s="8">
        <v>7.4748550066044098E-2</v>
      </c>
      <c r="G50" s="8">
        <v>9.4530471761578389E-8</v>
      </c>
      <c r="H50" s="8">
        <v>9.4402253993879653E-8</v>
      </c>
      <c r="I50" s="8">
        <v>2.4767642175936502E-10</v>
      </c>
    </row>
    <row r="51" spans="1:9" x14ac:dyDescent="0.25">
      <c r="A51" s="15"/>
      <c r="B51" s="15"/>
      <c r="C51" s="15" t="s">
        <v>113</v>
      </c>
      <c r="D51" s="7" t="s">
        <v>110</v>
      </c>
      <c r="E51" s="8">
        <v>0.23713732635492712</v>
      </c>
      <c r="F51" s="8">
        <v>0.18581171325344961</v>
      </c>
      <c r="G51" s="8">
        <v>2.7095272291932107E-7</v>
      </c>
      <c r="H51" s="8">
        <v>2.6996922335978785E-7</v>
      </c>
      <c r="I51" s="8">
        <v>9.8350020182356498E-10</v>
      </c>
    </row>
    <row r="52" spans="1:9" x14ac:dyDescent="0.25">
      <c r="A52" s="15"/>
      <c r="B52" s="15"/>
      <c r="C52" s="15"/>
      <c r="D52" s="7" t="s">
        <v>111</v>
      </c>
      <c r="E52" s="8">
        <v>3.9618560095123406E-2</v>
      </c>
      <c r="F52" s="8">
        <v>3.1043584074535051E-2</v>
      </c>
      <c r="G52" s="8">
        <v>3.7584069587296911E-8</v>
      </c>
      <c r="H52" s="8">
        <v>3.7488224689624603E-8</v>
      </c>
      <c r="I52" s="8">
        <v>9.5844868947723402E-11</v>
      </c>
    </row>
    <row r="53" spans="1:9" x14ac:dyDescent="0.25">
      <c r="A53" s="15"/>
      <c r="B53" s="15"/>
      <c r="C53" s="15"/>
      <c r="D53" s="7" t="s">
        <v>112</v>
      </c>
      <c r="E53" s="8">
        <v>7.5751536907118874E-2</v>
      </c>
      <c r="F53" s="8">
        <v>5.9355998782016237E-2</v>
      </c>
      <c r="G53" s="8">
        <v>7.59955894813899E-8</v>
      </c>
      <c r="H53" s="8">
        <v>7.5808710772335382E-8</v>
      </c>
      <c r="I53" s="8">
        <v>1.8687872356996813E-10</v>
      </c>
    </row>
    <row r="54" spans="1:9" s="31" customFormat="1" x14ac:dyDescent="0.25">
      <c r="D54" s="32" t="s">
        <v>115</v>
      </c>
      <c r="E54" s="33">
        <v>0.48786248339838229</v>
      </c>
      <c r="F54" s="33">
        <v>0.41539666717649237</v>
      </c>
      <c r="G54" s="33">
        <v>3.3338298808266445E-5</v>
      </c>
      <c r="H54" s="33">
        <v>3.2154770414987777E-5</v>
      </c>
      <c r="I54" s="33">
        <v>1.9852332991980044E-6</v>
      </c>
    </row>
    <row r="55" spans="1:9" s="31" customFormat="1" x14ac:dyDescent="0.25"/>
    <row r="56" spans="1:9" s="31" customFormat="1" x14ac:dyDescent="0.25"/>
    <row r="57" spans="1:9" s="31" customFormat="1" x14ac:dyDescent="0.25"/>
    <row r="58" spans="1:9" s="31" customFormat="1" x14ac:dyDescent="0.25"/>
    <row r="59" spans="1:9" s="31" customFormat="1" x14ac:dyDescent="0.25"/>
    <row r="60" spans="1:9" s="31" customFormat="1" x14ac:dyDescent="0.25"/>
    <row r="61" spans="1:9" s="31" customFormat="1" x14ac:dyDescent="0.25"/>
    <row r="62" spans="1:9" s="31" customFormat="1" x14ac:dyDescent="0.25"/>
    <row r="63" spans="1:9" s="31" customFormat="1" x14ac:dyDescent="0.25"/>
    <row r="64" spans="1:9" s="31" customFormat="1" x14ac:dyDescent="0.25"/>
    <row r="65" s="31" customFormat="1" x14ac:dyDescent="0.25"/>
    <row r="66" s="31" customFormat="1" x14ac:dyDescent="0.25"/>
    <row r="67" s="31" customFormat="1" x14ac:dyDescent="0.25"/>
    <row r="68" s="31" customFormat="1" x14ac:dyDescent="0.25"/>
    <row r="69" s="31" customFormat="1" x14ac:dyDescent="0.25"/>
    <row r="70" s="31" customFormat="1" x14ac:dyDescent="0.25"/>
    <row r="71" s="31" customFormat="1" x14ac:dyDescent="0.25"/>
    <row r="72" s="31" customFormat="1" x14ac:dyDescent="0.25"/>
    <row r="73" s="31" customFormat="1" x14ac:dyDescent="0.25"/>
    <row r="74" s="31" customFormat="1" x14ac:dyDescent="0.25"/>
    <row r="75" s="31" customFormat="1" x14ac:dyDescent="0.25"/>
    <row r="76" s="31" customFormat="1" x14ac:dyDescent="0.25"/>
    <row r="77" s="31" customFormat="1" x14ac:dyDescent="0.25"/>
    <row r="78" s="31" customFormat="1" x14ac:dyDescent="0.25"/>
    <row r="79" s="31" customFormat="1" x14ac:dyDescent="0.25"/>
    <row r="80" s="31" customFormat="1" x14ac:dyDescent="0.25"/>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row r="93" s="31" customFormat="1" x14ac:dyDescent="0.25"/>
    <row r="94" s="31" customFormat="1" x14ac:dyDescent="0.25"/>
    <row r="95" s="31" customFormat="1" x14ac:dyDescent="0.25"/>
    <row r="96" s="31" customFormat="1" x14ac:dyDescent="0.25"/>
    <row r="97" s="31" customFormat="1" x14ac:dyDescent="0.25"/>
    <row r="98" s="31" customFormat="1" x14ac:dyDescent="0.25"/>
    <row r="99" s="31" customFormat="1" x14ac:dyDescent="0.25"/>
    <row r="100" s="31" customFormat="1" x14ac:dyDescent="0.25"/>
    <row r="101" s="31" customFormat="1" x14ac:dyDescent="0.25"/>
    <row r="102" s="31" customFormat="1" x14ac:dyDescent="0.25"/>
    <row r="103" s="31" customFormat="1" x14ac:dyDescent="0.25"/>
    <row r="104" s="31" customFormat="1" x14ac:dyDescent="0.25"/>
    <row r="105" s="31" customFormat="1" x14ac:dyDescent="0.25"/>
    <row r="106" s="31" customFormat="1" x14ac:dyDescent="0.25"/>
    <row r="107" s="31" customFormat="1" x14ac:dyDescent="0.25"/>
    <row r="108" s="31" customFormat="1" x14ac:dyDescent="0.25"/>
    <row r="109" s="31" customFormat="1" x14ac:dyDescent="0.25"/>
    <row r="110" s="31" customFormat="1" x14ac:dyDescent="0.25"/>
    <row r="111" s="31" customFormat="1" x14ac:dyDescent="0.25"/>
    <row r="112" s="31" customFormat="1" x14ac:dyDescent="0.25"/>
    <row r="113" s="31" customFormat="1" x14ac:dyDescent="0.25"/>
    <row r="114" s="31" customFormat="1" x14ac:dyDescent="0.25"/>
    <row r="115" s="31" customFormat="1" x14ac:dyDescent="0.25"/>
    <row r="116" s="31" customFormat="1" x14ac:dyDescent="0.25"/>
    <row r="117" s="31" customFormat="1" x14ac:dyDescent="0.25"/>
    <row r="118" s="31" customFormat="1" x14ac:dyDescent="0.25"/>
    <row r="119" s="31" customFormat="1" x14ac:dyDescent="0.25"/>
    <row r="120" s="31" customFormat="1" x14ac:dyDescent="0.25"/>
    <row r="121" s="31" customFormat="1" x14ac:dyDescent="0.25"/>
    <row r="122" s="31" customFormat="1" x14ac:dyDescent="0.25"/>
    <row r="123" s="31" customFormat="1" x14ac:dyDescent="0.25"/>
    <row r="124" s="31" customFormat="1" x14ac:dyDescent="0.25"/>
    <row r="125" s="31" customFormat="1" x14ac:dyDescent="0.25"/>
    <row r="126" s="31" customFormat="1" x14ac:dyDescent="0.25"/>
    <row r="127" s="31" customFormat="1" x14ac:dyDescent="0.25"/>
    <row r="128" s="31" customFormat="1" x14ac:dyDescent="0.25"/>
    <row r="129" s="31" customFormat="1" x14ac:dyDescent="0.25"/>
    <row r="130" s="31" customFormat="1" x14ac:dyDescent="0.25"/>
    <row r="131" s="31" customFormat="1" x14ac:dyDescent="0.25"/>
    <row r="132" s="31" customFormat="1" x14ac:dyDescent="0.25"/>
    <row r="133" s="31" customFormat="1" x14ac:dyDescent="0.25"/>
    <row r="134" s="31" customFormat="1" x14ac:dyDescent="0.25"/>
    <row r="135" s="31" customFormat="1" x14ac:dyDescent="0.25"/>
    <row r="136" s="31" customFormat="1" x14ac:dyDescent="0.25"/>
    <row r="137" s="31" customFormat="1" x14ac:dyDescent="0.25"/>
    <row r="138" s="31" customFormat="1" x14ac:dyDescent="0.25"/>
    <row r="139" s="31" customFormat="1" x14ac:dyDescent="0.25"/>
    <row r="140" s="31" customFormat="1" x14ac:dyDescent="0.25"/>
    <row r="141" s="31" customFormat="1" x14ac:dyDescent="0.25"/>
    <row r="142" s="31" customFormat="1" x14ac:dyDescent="0.25"/>
    <row r="143" s="31" customFormat="1" x14ac:dyDescent="0.25"/>
    <row r="144" s="31" customFormat="1" x14ac:dyDescent="0.25"/>
    <row r="145" s="31" customFormat="1" x14ac:dyDescent="0.25"/>
    <row r="146" s="31" customFormat="1" x14ac:dyDescent="0.25"/>
    <row r="147" s="31" customFormat="1" x14ac:dyDescent="0.25"/>
    <row r="148" s="31" customFormat="1" x14ac:dyDescent="0.25"/>
    <row r="149" s="31" customFormat="1" x14ac:dyDescent="0.25"/>
    <row r="150" s="31" customFormat="1" x14ac:dyDescent="0.25"/>
    <row r="151" s="31" customFormat="1" x14ac:dyDescent="0.25"/>
    <row r="152" s="31" customFormat="1" x14ac:dyDescent="0.25"/>
    <row r="153" s="31" customFormat="1" x14ac:dyDescent="0.25"/>
    <row r="154" s="31" customFormat="1" x14ac:dyDescent="0.25"/>
    <row r="155" s="31" customFormat="1" x14ac:dyDescent="0.25"/>
    <row r="156" s="31" customFormat="1" x14ac:dyDescent="0.25"/>
    <row r="157" s="31" customFormat="1" x14ac:dyDescent="0.25"/>
    <row r="158" s="31" customFormat="1" x14ac:dyDescent="0.25"/>
    <row r="159" s="31" customFormat="1" x14ac:dyDescent="0.25"/>
    <row r="160" s="31" customFormat="1" x14ac:dyDescent="0.25"/>
    <row r="161" s="31" customFormat="1" x14ac:dyDescent="0.25"/>
    <row r="162" s="31" customFormat="1" x14ac:dyDescent="0.25"/>
    <row r="163" s="31" customFormat="1" x14ac:dyDescent="0.25"/>
    <row r="164" s="31" customFormat="1" x14ac:dyDescent="0.25"/>
    <row r="165" s="31" customFormat="1" x14ac:dyDescent="0.25"/>
    <row r="166" s="31" customFormat="1" x14ac:dyDescent="0.25"/>
    <row r="167" s="31" customFormat="1" x14ac:dyDescent="0.25"/>
    <row r="168" s="31" customFormat="1" x14ac:dyDescent="0.25"/>
    <row r="169" s="31" customFormat="1" x14ac:dyDescent="0.25"/>
    <row r="170" s="31" customFormat="1" x14ac:dyDescent="0.25"/>
    <row r="171" s="31" customFormat="1" x14ac:dyDescent="0.25"/>
    <row r="172" s="31" customFormat="1" x14ac:dyDescent="0.25"/>
    <row r="173" s="31" customFormat="1" x14ac:dyDescent="0.25"/>
    <row r="174" s="31" customFormat="1" x14ac:dyDescent="0.25"/>
    <row r="175" s="31" customFormat="1" x14ac:dyDescent="0.25"/>
    <row r="176" s="31" customFormat="1" x14ac:dyDescent="0.25"/>
    <row r="177" s="31" customFormat="1" x14ac:dyDescent="0.25"/>
    <row r="178" s="31" customFormat="1" x14ac:dyDescent="0.25"/>
    <row r="179" s="31" customFormat="1" x14ac:dyDescent="0.25"/>
    <row r="180" s="31" customFormat="1" x14ac:dyDescent="0.25"/>
    <row r="181" s="31" customFormat="1" x14ac:dyDescent="0.25"/>
    <row r="182" s="31" customFormat="1" x14ac:dyDescent="0.25"/>
  </sheetData>
  <sheetProtection sheet="1" objects="1" scenarios="1" formatCells="0" formatColumns="0" formatRows="0" sort="0" autoFilter="0"/>
  <mergeCells count="34">
    <mergeCell ref="G1:I1"/>
    <mergeCell ref="A42:A53"/>
    <mergeCell ref="B42:B47"/>
    <mergeCell ref="C42:C44"/>
    <mergeCell ref="C45:C47"/>
    <mergeCell ref="B48:B53"/>
    <mergeCell ref="C48:C50"/>
    <mergeCell ref="C51:C53"/>
    <mergeCell ref="A29:A40"/>
    <mergeCell ref="B29:B34"/>
    <mergeCell ref="C29:C31"/>
    <mergeCell ref="C32:C34"/>
    <mergeCell ref="B35:B40"/>
    <mergeCell ref="C35:C37"/>
    <mergeCell ref="C38:C40"/>
    <mergeCell ref="C9:C11"/>
    <mergeCell ref="C12:C14"/>
    <mergeCell ref="A16:A27"/>
    <mergeCell ref="B16:B21"/>
    <mergeCell ref="C16:C18"/>
    <mergeCell ref="C19:C21"/>
    <mergeCell ref="B22:B27"/>
    <mergeCell ref="C22:C24"/>
    <mergeCell ref="C25:C27"/>
    <mergeCell ref="A3:A14"/>
    <mergeCell ref="B3:B8"/>
    <mergeCell ref="C3:C5"/>
    <mergeCell ref="C6:C8"/>
    <mergeCell ref="B9:B14"/>
    <mergeCell ref="A1:A2"/>
    <mergeCell ref="B1:B2"/>
    <mergeCell ref="C1:C2"/>
    <mergeCell ref="D1:D2"/>
    <mergeCell ref="E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B1E00F-4A0E-4AE7-B715-05CAE73EC418}">
  <sheetPr codeName="Sheet7"/>
  <dimension ref="A1:L39"/>
  <sheetViews>
    <sheetView workbookViewId="0">
      <selection activeCell="L13" sqref="L13"/>
    </sheetView>
  </sheetViews>
  <sheetFormatPr defaultRowHeight="15" x14ac:dyDescent="0.25"/>
  <cols>
    <col min="1" max="1" width="12.140625" style="1" customWidth="1"/>
    <col min="2" max="2" width="19.5703125" style="1" customWidth="1"/>
    <col min="3" max="3" width="20" style="1" customWidth="1"/>
    <col min="4" max="4" width="11.42578125" style="1" customWidth="1"/>
    <col min="5" max="5" width="12.140625" style="1" customWidth="1"/>
    <col min="6" max="6" width="9.140625" style="1"/>
    <col min="7" max="7" width="19.42578125" style="1" customWidth="1"/>
    <col min="8" max="10" width="9.140625" style="1"/>
    <col min="11" max="11" width="20.28515625" style="1" bestFit="1" customWidth="1"/>
    <col min="12" max="16384" width="9.140625" style="1"/>
  </cols>
  <sheetData>
    <row r="1" spans="1:10" ht="28.5" customHeight="1" x14ac:dyDescent="0.25">
      <c r="A1" s="46" t="s">
        <v>96</v>
      </c>
      <c r="B1" s="46" t="s">
        <v>97</v>
      </c>
      <c r="C1" s="46" t="s">
        <v>127</v>
      </c>
      <c r="D1" s="46" t="s">
        <v>99</v>
      </c>
      <c r="E1" s="47" t="s">
        <v>100</v>
      </c>
      <c r="F1" s="47"/>
      <c r="G1" s="47" t="s">
        <v>101</v>
      </c>
      <c r="H1" s="47"/>
      <c r="I1" s="47"/>
    </row>
    <row r="2" spans="1:10" x14ac:dyDescent="0.25">
      <c r="A2" s="48"/>
      <c r="B2" s="48"/>
      <c r="C2" s="48"/>
      <c r="D2" s="48"/>
      <c r="E2" s="49" t="s">
        <v>102</v>
      </c>
      <c r="F2" s="49" t="s">
        <v>103</v>
      </c>
      <c r="G2" s="49" t="s">
        <v>104</v>
      </c>
      <c r="H2" s="49" t="s">
        <v>105</v>
      </c>
      <c r="I2" s="49" t="s">
        <v>106</v>
      </c>
    </row>
    <row r="3" spans="1:10" x14ac:dyDescent="0.25">
      <c r="A3" s="7" t="s">
        <v>128</v>
      </c>
      <c r="B3" s="50" t="s">
        <v>117</v>
      </c>
      <c r="C3" s="7" t="s">
        <v>129</v>
      </c>
      <c r="D3" s="7" t="s">
        <v>130</v>
      </c>
      <c r="E3" s="51">
        <v>16.726205298865562</v>
      </c>
      <c r="F3" s="52">
        <v>16</v>
      </c>
      <c r="G3" s="53">
        <v>2.6839422547027052E-4</v>
      </c>
      <c r="H3" s="53">
        <v>2.6533133431978572E-4</v>
      </c>
      <c r="I3" s="53">
        <v>3.8621552965863921E-6</v>
      </c>
    </row>
    <row r="4" spans="1:10" x14ac:dyDescent="0.25">
      <c r="A4" s="7" t="s">
        <v>122</v>
      </c>
      <c r="B4" s="50" t="s">
        <v>124</v>
      </c>
      <c r="C4" s="7" t="s">
        <v>129</v>
      </c>
      <c r="D4" s="7" t="s">
        <v>130</v>
      </c>
      <c r="E4" s="51">
        <v>0.49</v>
      </c>
      <c r="F4" s="52">
        <v>0.42</v>
      </c>
      <c r="G4" s="53">
        <v>3.3338298808266445E-5</v>
      </c>
      <c r="H4" s="53">
        <v>3.2154770414987777E-5</v>
      </c>
      <c r="I4" s="53">
        <v>1.9852332991980044E-6</v>
      </c>
    </row>
    <row r="5" spans="1:10" x14ac:dyDescent="0.25">
      <c r="A5" s="7" t="s">
        <v>104</v>
      </c>
      <c r="B5" s="7"/>
      <c r="C5" s="7" t="s">
        <v>129</v>
      </c>
      <c r="D5" s="7" t="s">
        <v>130</v>
      </c>
      <c r="E5" s="52">
        <f>E3+E4</f>
        <v>17.21620529886556</v>
      </c>
      <c r="F5" s="52">
        <f t="shared" ref="F5:I5" si="0">F3+F4</f>
        <v>16.420000000000002</v>
      </c>
      <c r="G5" s="53">
        <f t="shared" si="0"/>
        <v>3.0173252427853696E-4</v>
      </c>
      <c r="H5" s="53">
        <f t="shared" si="0"/>
        <v>2.974861047347735E-4</v>
      </c>
      <c r="I5" s="53">
        <f t="shared" si="0"/>
        <v>5.8473885957843961E-6</v>
      </c>
    </row>
    <row r="7" spans="1:10" x14ac:dyDescent="0.25">
      <c r="A7" s="7"/>
      <c r="B7" s="7"/>
      <c r="C7" s="7"/>
      <c r="D7" s="7"/>
      <c r="E7" s="55" t="s">
        <v>131</v>
      </c>
      <c r="F7" s="55"/>
      <c r="G7" s="56" t="s">
        <v>132</v>
      </c>
      <c r="H7" s="56"/>
    </row>
    <row r="8" spans="1:10" x14ac:dyDescent="0.25">
      <c r="A8" s="7"/>
      <c r="B8" s="7"/>
      <c r="C8" s="7"/>
      <c r="D8" s="7"/>
      <c r="E8" s="55" t="s">
        <v>133</v>
      </c>
      <c r="F8" s="55"/>
      <c r="G8" s="56" t="s">
        <v>134</v>
      </c>
      <c r="H8" s="56" t="s">
        <v>135</v>
      </c>
    </row>
    <row r="9" spans="1:10" x14ac:dyDescent="0.25">
      <c r="A9" s="7"/>
      <c r="B9" s="7"/>
      <c r="C9" s="7"/>
      <c r="D9" s="7"/>
      <c r="E9" s="56" t="s">
        <v>134</v>
      </c>
      <c r="F9" s="56" t="s">
        <v>135</v>
      </c>
      <c r="G9" s="56">
        <v>30</v>
      </c>
      <c r="H9" s="56">
        <v>30</v>
      </c>
    </row>
    <row r="10" spans="1:10" x14ac:dyDescent="0.25">
      <c r="A10" s="7"/>
      <c r="B10" s="7" t="s">
        <v>136</v>
      </c>
      <c r="C10" s="7">
        <v>12</v>
      </c>
      <c r="D10" s="7" t="s">
        <v>137</v>
      </c>
      <c r="E10" s="7"/>
      <c r="F10" s="7"/>
      <c r="G10" s="7"/>
      <c r="H10" s="7"/>
    </row>
    <row r="11" spans="1:10" x14ac:dyDescent="0.25">
      <c r="A11" s="7"/>
      <c r="B11" s="7"/>
      <c r="C11" s="7">
        <v>12000</v>
      </c>
      <c r="D11" s="7" t="s">
        <v>138</v>
      </c>
      <c r="E11" s="54">
        <f>C11/E5</f>
        <v>697.01771044695454</v>
      </c>
      <c r="F11" s="54">
        <f>C11/F5</f>
        <v>730.81607795371485</v>
      </c>
      <c r="G11" s="7" t="s">
        <v>139</v>
      </c>
      <c r="H11" s="7" t="s">
        <v>139</v>
      </c>
    </row>
    <row r="13" spans="1:10" x14ac:dyDescent="0.25">
      <c r="A13" s="12"/>
      <c r="B13" s="12"/>
      <c r="C13" s="12"/>
      <c r="D13" s="12"/>
      <c r="E13" s="12"/>
      <c r="F13" s="12"/>
      <c r="G13" s="12"/>
      <c r="H13" s="12"/>
      <c r="I13" s="12"/>
      <c r="J13" s="12"/>
    </row>
    <row r="15" spans="1:10" x14ac:dyDescent="0.25">
      <c r="A15" s="1" t="s">
        <v>140</v>
      </c>
      <c r="F15" s="1" t="s">
        <v>141</v>
      </c>
    </row>
    <row r="16" spans="1:10" x14ac:dyDescent="0.25">
      <c r="A16" s="1" t="s">
        <v>142</v>
      </c>
      <c r="F16" s="1" t="s">
        <v>143</v>
      </c>
    </row>
    <row r="21" spans="1:12" x14ac:dyDescent="0.25">
      <c r="A21" s="44" t="s">
        <v>144</v>
      </c>
      <c r="B21" s="44" t="s">
        <v>145</v>
      </c>
      <c r="C21" s="44" t="s">
        <v>146</v>
      </c>
      <c r="D21" s="44" t="s">
        <v>147</v>
      </c>
      <c r="E21" s="44"/>
      <c r="F21" s="44" t="s">
        <v>145</v>
      </c>
      <c r="G21" s="44" t="s">
        <v>148</v>
      </c>
      <c r="H21" s="44" t="s">
        <v>149</v>
      </c>
      <c r="I21" s="44" t="s">
        <v>150</v>
      </c>
      <c r="J21" s="44"/>
      <c r="K21" s="44" t="s">
        <v>151</v>
      </c>
    </row>
    <row r="22" spans="1:12" x14ac:dyDescent="0.25">
      <c r="A22" s="7">
        <v>365</v>
      </c>
      <c r="B22" s="57">
        <v>90000</v>
      </c>
      <c r="C22" s="57">
        <v>1000</v>
      </c>
      <c r="D22" s="63">
        <f>(G5/A22)*B22*C22</f>
        <v>74.399800507036517</v>
      </c>
      <c r="E22" s="7"/>
      <c r="F22" s="7">
        <v>90000</v>
      </c>
      <c r="G22" s="7">
        <v>0.1</v>
      </c>
      <c r="H22" s="7">
        <v>1700</v>
      </c>
      <c r="I22" s="7">
        <f>D22/(F22*G22*H22)</f>
        <v>4.8627320592834329E-6</v>
      </c>
      <c r="J22" s="7"/>
      <c r="K22" s="53">
        <f>I22*A22</f>
        <v>1.774897201638453E-3</v>
      </c>
    </row>
    <row r="23" spans="1:12" x14ac:dyDescent="0.25">
      <c r="A23" s="59"/>
      <c r="E23" s="43"/>
      <c r="F23" s="43"/>
    </row>
    <row r="24" spans="1:12" x14ac:dyDescent="0.25">
      <c r="A24" s="59"/>
      <c r="B24" s="59"/>
      <c r="C24" s="59"/>
      <c r="D24" s="59"/>
      <c r="E24" s="61" t="s">
        <v>131</v>
      </c>
      <c r="F24" s="61"/>
    </row>
    <row r="25" spans="1:12" ht="18" x14ac:dyDescent="0.35">
      <c r="A25" s="59"/>
      <c r="B25" s="59"/>
      <c r="C25" s="59"/>
      <c r="D25" s="59"/>
      <c r="E25" s="61" t="s">
        <v>133</v>
      </c>
      <c r="F25" s="61"/>
      <c r="J25" s="1" t="s">
        <v>152</v>
      </c>
      <c r="L25" s="1" t="s">
        <v>153</v>
      </c>
    </row>
    <row r="26" spans="1:12" x14ac:dyDescent="0.25">
      <c r="A26" s="59"/>
      <c r="B26" s="59"/>
      <c r="C26" s="59"/>
      <c r="D26" s="59"/>
      <c r="E26" s="49" t="s">
        <v>154</v>
      </c>
      <c r="F26" s="49"/>
    </row>
    <row r="27" spans="1:12" x14ac:dyDescent="0.25">
      <c r="A27" s="59"/>
      <c r="B27" s="7" t="s">
        <v>155</v>
      </c>
      <c r="C27" s="53">
        <v>1E-3</v>
      </c>
      <c r="D27" s="7" t="s">
        <v>156</v>
      </c>
      <c r="E27" s="62">
        <f>(I22*C27*C28)/(C29*C30)</f>
        <v>6.0033729126955975E-8</v>
      </c>
      <c r="F27" s="45"/>
    </row>
    <row r="28" spans="1:12" x14ac:dyDescent="0.25">
      <c r="A28" s="59"/>
      <c r="B28" s="7" t="s">
        <v>157</v>
      </c>
      <c r="C28" s="7">
        <v>200</v>
      </c>
      <c r="D28" s="7" t="s">
        <v>158</v>
      </c>
      <c r="E28" s="7"/>
      <c r="F28" s="7"/>
    </row>
    <row r="29" spans="1:12" x14ac:dyDescent="0.25">
      <c r="A29" s="59"/>
      <c r="B29" s="7" t="s">
        <v>159</v>
      </c>
      <c r="C29" s="7">
        <v>16.2</v>
      </c>
      <c r="D29" s="7" t="s">
        <v>160</v>
      </c>
      <c r="E29" s="7"/>
      <c r="F29" s="7"/>
    </row>
    <row r="30" spans="1:12" x14ac:dyDescent="0.25">
      <c r="A30" s="59"/>
      <c r="B30" s="7" t="s">
        <v>161</v>
      </c>
      <c r="C30" s="7">
        <v>1</v>
      </c>
      <c r="D30" s="7" t="s">
        <v>162</v>
      </c>
      <c r="E30" s="7"/>
      <c r="F30" s="7"/>
      <c r="H30" s="59"/>
    </row>
    <row r="31" spans="1:12" x14ac:dyDescent="0.25">
      <c r="A31" s="59"/>
      <c r="H31" s="59"/>
    </row>
    <row r="32" spans="1:12" x14ac:dyDescent="0.25">
      <c r="A32" s="59"/>
      <c r="B32" s="59"/>
      <c r="C32" s="59"/>
      <c r="D32" s="59"/>
      <c r="E32" s="61" t="s">
        <v>131</v>
      </c>
      <c r="F32" s="61"/>
      <c r="G32" s="49" t="s">
        <v>132</v>
      </c>
      <c r="H32" s="60"/>
    </row>
    <row r="33" spans="1:8" x14ac:dyDescent="0.25">
      <c r="A33" s="59"/>
      <c r="B33" s="59"/>
      <c r="C33" s="59"/>
      <c r="D33" s="59"/>
      <c r="E33" s="61" t="s">
        <v>133</v>
      </c>
      <c r="F33" s="61"/>
      <c r="G33" s="49" t="s">
        <v>134</v>
      </c>
      <c r="H33" s="60"/>
    </row>
    <row r="34" spans="1:8" x14ac:dyDescent="0.25">
      <c r="A34" s="59"/>
      <c r="B34" s="59"/>
      <c r="C34" s="59"/>
      <c r="D34" s="59"/>
      <c r="E34" s="49" t="s">
        <v>134</v>
      </c>
      <c r="F34" s="49"/>
      <c r="G34" s="49">
        <v>30</v>
      </c>
      <c r="H34" s="60"/>
    </row>
    <row r="35" spans="1:8" x14ac:dyDescent="0.25">
      <c r="A35" s="59"/>
      <c r="B35" s="7" t="s">
        <v>163</v>
      </c>
      <c r="C35" s="7">
        <v>2.1</v>
      </c>
      <c r="D35" s="58" t="s">
        <v>164</v>
      </c>
      <c r="E35" s="7"/>
      <c r="F35" s="7"/>
      <c r="G35" s="7"/>
      <c r="H35" s="59"/>
    </row>
    <row r="36" spans="1:8" x14ac:dyDescent="0.25">
      <c r="A36" s="59"/>
      <c r="B36" s="7"/>
      <c r="C36" s="7">
        <v>2.1</v>
      </c>
      <c r="D36" s="7" t="s">
        <v>164</v>
      </c>
      <c r="E36" s="57">
        <f>C36/E27</f>
        <v>34980335.730253197</v>
      </c>
      <c r="F36" s="54"/>
      <c r="G36" s="7" t="s">
        <v>139</v>
      </c>
      <c r="H36" s="59"/>
    </row>
    <row r="37" spans="1:8" x14ac:dyDescent="0.25">
      <c r="A37" s="59"/>
      <c r="H37" s="59"/>
    </row>
    <row r="38" spans="1:8" x14ac:dyDescent="0.25">
      <c r="A38" s="59"/>
      <c r="H38" s="59"/>
    </row>
    <row r="39" spans="1:8" x14ac:dyDescent="0.25">
      <c r="A39" s="59"/>
    </row>
  </sheetData>
  <sheetProtection sheet="1" objects="1" scenarios="1" formatCells="0" formatColumns="0" formatRows="0" sort="0" autoFilter="0"/>
  <mergeCells count="12">
    <mergeCell ref="D1:D2"/>
    <mergeCell ref="C1:C2"/>
    <mergeCell ref="B1:B2"/>
    <mergeCell ref="A1:A2"/>
    <mergeCell ref="G1:I1"/>
    <mergeCell ref="E1:F1"/>
    <mergeCell ref="E33:F33"/>
    <mergeCell ref="E7:F7"/>
    <mergeCell ref="E8:F8"/>
    <mergeCell ref="E24:F24"/>
    <mergeCell ref="E25:F25"/>
    <mergeCell ref="E32:F3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29f62856-1543-49d4-a736-4569d363f533" ContentTypeId="0x01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ecord xmlns="4ffa91fb-a0ff-4ac5-b2db-65c790d184a4">Shared</Record>
    <_ip_UnifiedCompliancePolicyProperties xmlns="http://schemas.microsoft.com/sharepoint/v3" xsi:nil="true"/>
    <Rights xmlns="4ffa91fb-a0ff-4ac5-b2db-65c790d184a4" xsi:nil="true"/>
    <lcf76f155ced4ddcb4097134ff3c332f xmlns="ead8da0f-3542-4e50-96c8-f1f698624e86">
      <Terms xmlns="http://schemas.microsoft.com/office/infopath/2007/PartnerControls"/>
    </lcf76f155ced4ddcb4097134ff3c332f>
    <Document_x0020_Creation_x0020_Date xmlns="4ffa91fb-a0ff-4ac5-b2db-65c790d184a4">2025-10-02T18:04:59+00:00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xsi:nil="tr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E482928-7437-4A18-B190-A8895C323DD9}">
  <ds:schemaRefs>
    <ds:schemaRef ds:uri="Microsoft.SharePoint.Taxonomy.ContentTypeSync"/>
  </ds:schemaRefs>
</ds:datastoreItem>
</file>

<file path=customXml/itemProps2.xml><?xml version="1.0" encoding="utf-8"?>
<ds:datastoreItem xmlns:ds="http://schemas.openxmlformats.org/officeDocument/2006/customXml" ds:itemID="{B2E172F6-B17C-40A3-A953-80D2332A1725}">
  <ds:schemaRefs>
    <ds:schemaRef ds:uri="http://schemas.microsoft.com/sharepoint/v3/contenttype/forms"/>
  </ds:schemaRefs>
</ds:datastoreItem>
</file>

<file path=customXml/itemProps3.xml><?xml version="1.0" encoding="utf-8"?>
<ds:datastoreItem xmlns:ds="http://schemas.openxmlformats.org/officeDocument/2006/customXml" ds:itemID="{33F0E8EB-370F-42FC-B62A-A0CF167F39EB}">
  <ds:schemaRefs>
    <ds:schemaRef ds:uri="4ffa91fb-a0ff-4ac5-b2db-65c790d184a4"/>
    <ds:schemaRef ds:uri="http://purl.org/dc/dcmitype/"/>
    <ds:schemaRef ds:uri="http://purl.org/dc/elements/1.1/"/>
    <ds:schemaRef ds:uri="http://schemas.microsoft.com/office/2006/documentManagement/types"/>
    <ds:schemaRef ds:uri="http://www.w3.org/XML/1998/namespace"/>
    <ds:schemaRef ds:uri="http://schemas.microsoft.com/sharepoint.v3"/>
    <ds:schemaRef ds:uri="http://schemas.microsoft.com/sharepoint/v3/fields"/>
    <ds:schemaRef ds:uri="http://schemas.microsoft.com/office/2006/metadata/properties"/>
    <ds:schemaRef ds:uri="fecc2597-e8fd-4279-ac06-bd7c891938be"/>
    <ds:schemaRef ds:uri="http://schemas.microsoft.com/office/infopath/2007/PartnerControls"/>
    <ds:schemaRef ds:uri="http://schemas.microsoft.com/sharepoint/v3"/>
    <ds:schemaRef ds:uri="http://schemas.openxmlformats.org/package/2006/metadata/core-properties"/>
    <ds:schemaRef ds:uri="ead8da0f-3542-4e50-96c8-f1f698624e86"/>
    <ds:schemaRef ds:uri="http://purl.org/dc/terms/"/>
  </ds:schemaRefs>
</ds:datastoreItem>
</file>

<file path=customXml/itemProps4.xml><?xml version="1.0" encoding="utf-8"?>
<ds:datastoreItem xmlns:ds="http://schemas.openxmlformats.org/officeDocument/2006/customXml" ds:itemID="{84E98402-9721-43CD-B91E-4ED15D58D2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Cover Page</vt:lpstr>
      <vt:lpstr>Table of Contents</vt:lpstr>
      <vt:lpstr>Definitions</vt:lpstr>
      <vt:lpstr>Equations</vt:lpstr>
      <vt:lpstr>IIOAC Outputs - Fugitive</vt:lpstr>
      <vt:lpstr>IIOAC Outputs - Stack</vt:lpstr>
      <vt:lpstr>IIOAC Outputs - Max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Vuilleumier, Kevin</dc:creator>
  <cp:keywords/>
  <dc:description/>
  <cp:lastModifiedBy>Luz, Anthony</cp:lastModifiedBy>
  <cp:revision/>
  <dcterms:created xsi:type="dcterms:W3CDTF">2024-09-13T19:52:48Z</dcterms:created>
  <dcterms:modified xsi:type="dcterms:W3CDTF">2025-12-21T13:16:21Z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0x010100D723352F79007E408EFF44D6142FFCE2</vt:lpwstr>
  </property>
  <property fmtid="{D5CDD505-2E9C-101B-9397-08002B2CF9AE}" pid="3" name="TaxKeyword">
    <vt:lpwstr/>
  </property>
  <property fmtid="{D5CDD505-2E9C-101B-9397-08002B2CF9AE}" pid="4" name="Document_x0020_Type">
    <vt:lpwstr/>
  </property>
  <property fmtid="{D5CDD505-2E9C-101B-9397-08002B2CF9AE}" pid="5" name="MediaServiceImageTags">
    <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